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checkCompatibility="1" defaultThemeVersion="124226"/>
  <mc:AlternateContent xmlns:mc="http://schemas.openxmlformats.org/markup-compatibility/2006">
    <mc:Choice Requires="x15">
      <x15ac:absPath xmlns:x15ac="http://schemas.microsoft.com/office/spreadsheetml/2010/11/ac" url="C:\Users\jkreed\Desktop\"/>
    </mc:Choice>
  </mc:AlternateContent>
  <xr:revisionPtr revIDLastSave="0" documentId="8_{A1CA7E70-CA89-4F0E-9C59-5613EE91464A}" xr6:coauthVersionLast="44" xr6:coauthVersionMax="44" xr10:uidLastSave="{00000000-0000-0000-0000-000000000000}"/>
  <workbookProtection workbookAlgorithmName="SHA-512" workbookHashValue="hnHRzbpvy4lejFu30ZiFd7XNiv7/9cxPBVvJ9u5Smrvdxs9HImgB9MIQl9WkDOW9zrv2YG26T5VUobrYPf+2eA==" workbookSaltValue="wlccmsq5DRUfpPcEDEGd3A==" workbookSpinCount="100000" lockStructure="1"/>
  <bookViews>
    <workbookView xWindow="-120" yWindow="-120" windowWidth="29040" windowHeight="15840" xr2:uid="{00000000-000D-0000-FFFF-FFFF00000000}"/>
  </bookViews>
  <sheets>
    <sheet name="Budget Worksheet" sheetId="1" r:id="rId1"/>
    <sheet name="Location" sheetId="2" state="hidden" r:id="rId2"/>
    <sheet name="Plan Budget" sheetId="3" state="hidden" r:id="rId3"/>
    <sheet name="Transfer" sheetId="4" state="hidden" r:id="rId4"/>
    <sheet name="Carryover" sheetId="7" state="hidden" r:id="rId5"/>
  </sheets>
  <definedNames>
    <definedName name="_xlnm._FilterDatabase" localSheetId="2" hidden="1">'Plan Budget'!$A$1:$F$1989</definedName>
    <definedName name="_xlnm.Print_Area" localSheetId="0">'Budget Worksheet'!$A$1:$G$58</definedName>
    <definedName name="_xlnm.Print_Area" localSheetId="1">Location!$A$1:$H$91</definedName>
    <definedName name="_xlnm.Print_Titles" localSheetId="0">'Budget Worksheet'!$1:$10</definedName>
    <definedName name="_xlnm.Print_Titles" localSheetId="1">Location!$1:$1</definedName>
    <definedName name="_xlnm.Print_Titles" localSheetId="2">'Plan Budget'!$1:$1</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6" i="3" l="1"/>
  <c r="D125" i="3"/>
  <c r="D124" i="3"/>
  <c r="D123" i="3"/>
  <c r="D122" i="3"/>
  <c r="D121" i="3"/>
  <c r="D120" i="3"/>
  <c r="C6" i="1"/>
  <c r="D1982" i="3"/>
  <c r="D1981" i="3"/>
  <c r="D1980" i="3"/>
  <c r="D1979" i="3"/>
  <c r="D1978" i="3"/>
  <c r="D1977" i="3"/>
  <c r="D1976" i="3"/>
  <c r="D1960" i="3"/>
  <c r="D1959" i="3"/>
  <c r="D1958" i="3"/>
  <c r="D1957" i="3"/>
  <c r="D1956" i="3"/>
  <c r="D1955" i="3"/>
  <c r="D1954" i="3"/>
  <c r="D1938" i="3"/>
  <c r="D1937" i="3"/>
  <c r="D1936" i="3"/>
  <c r="D1935" i="3"/>
  <c r="D1934" i="3"/>
  <c r="D1933" i="3"/>
  <c r="D1932" i="3"/>
  <c r="D1916" i="3"/>
  <c r="D1915" i="3"/>
  <c r="D1914" i="3"/>
  <c r="D1913" i="3"/>
  <c r="D1912" i="3"/>
  <c r="D1911" i="3"/>
  <c r="D1910" i="3"/>
  <c r="D1894" i="3"/>
  <c r="D1893" i="3"/>
  <c r="D1892" i="3"/>
  <c r="D1891" i="3"/>
  <c r="D1890" i="3"/>
  <c r="D1889" i="3"/>
  <c r="D1888" i="3"/>
  <c r="D1872" i="3"/>
  <c r="D1871" i="3"/>
  <c r="D1870" i="3"/>
  <c r="D1869" i="3"/>
  <c r="D1868" i="3"/>
  <c r="D1867" i="3"/>
  <c r="D1866" i="3"/>
  <c r="D1865" i="3"/>
  <c r="D1850" i="3"/>
  <c r="D1849" i="3"/>
  <c r="D1848" i="3"/>
  <c r="D1847" i="3"/>
  <c r="D1846" i="3"/>
  <c r="D1845" i="3"/>
  <c r="D1844" i="3"/>
  <c r="D1828" i="3"/>
  <c r="D1827" i="3"/>
  <c r="D1826" i="3"/>
  <c r="D1825" i="3"/>
  <c r="D1824" i="3"/>
  <c r="D1823" i="3"/>
  <c r="D1822" i="3"/>
  <c r="D1806" i="3"/>
  <c r="D1805" i="3"/>
  <c r="D1804" i="3"/>
  <c r="D1803" i="3"/>
  <c r="D1802" i="3"/>
  <c r="D1801" i="3"/>
  <c r="D1800" i="3"/>
  <c r="D1784" i="3"/>
  <c r="D1783" i="3"/>
  <c r="D1782" i="3"/>
  <c r="D1781" i="3"/>
  <c r="D1780" i="3"/>
  <c r="D1779" i="3"/>
  <c r="D1778" i="3"/>
  <c r="D1762" i="3"/>
  <c r="D1761" i="3"/>
  <c r="D1760" i="3"/>
  <c r="D1759" i="3"/>
  <c r="D1758" i="3"/>
  <c r="D1757" i="3"/>
  <c r="D1756" i="3"/>
  <c r="D1755" i="3"/>
  <c r="D1740" i="3"/>
  <c r="D1739" i="3"/>
  <c r="D1738" i="3"/>
  <c r="D1737" i="3"/>
  <c r="D1736" i="3"/>
  <c r="D1735" i="3"/>
  <c r="D1734" i="3"/>
  <c r="D1718" i="3"/>
  <c r="D1717" i="3"/>
  <c r="D1716" i="3"/>
  <c r="D1715" i="3"/>
  <c r="D1714" i="3"/>
  <c r="D1713" i="3"/>
  <c r="D1712" i="3"/>
  <c r="D1696" i="3"/>
  <c r="D1695" i="3"/>
  <c r="D1694" i="3"/>
  <c r="D1693" i="3"/>
  <c r="D1692" i="3"/>
  <c r="D1691" i="3"/>
  <c r="D1690" i="3"/>
  <c r="D1674" i="3"/>
  <c r="D1673" i="3"/>
  <c r="D1672" i="3"/>
  <c r="D1671" i="3"/>
  <c r="D1670" i="3"/>
  <c r="D1669" i="3"/>
  <c r="D1668" i="3"/>
  <c r="D1652" i="3"/>
  <c r="D1651" i="3"/>
  <c r="D1650" i="3"/>
  <c r="D1649" i="3"/>
  <c r="D1648" i="3"/>
  <c r="D1647" i="3"/>
  <c r="D1646" i="3"/>
  <c r="D1630" i="3"/>
  <c r="D1629" i="3"/>
  <c r="D1628" i="3"/>
  <c r="D1627" i="3"/>
  <c r="D1626" i="3"/>
  <c r="D1625" i="3"/>
  <c r="D1624" i="3"/>
  <c r="D1608" i="3"/>
  <c r="D1607" i="3"/>
  <c r="D1606" i="3"/>
  <c r="D1605" i="3"/>
  <c r="D1604" i="3"/>
  <c r="D1603" i="3"/>
  <c r="D1602" i="3"/>
  <c r="D1586" i="3"/>
  <c r="D1585" i="3"/>
  <c r="D1584" i="3"/>
  <c r="D1583" i="3"/>
  <c r="D1582" i="3"/>
  <c r="D1581" i="3"/>
  <c r="D1580" i="3"/>
  <c r="D1564" i="3"/>
  <c r="D1563" i="3"/>
  <c r="D1562" i="3"/>
  <c r="D1561" i="3"/>
  <c r="D1560" i="3"/>
  <c r="D1559" i="3"/>
  <c r="D1558" i="3"/>
  <c r="D1542" i="3"/>
  <c r="D1541" i="3"/>
  <c r="D1540" i="3"/>
  <c r="D1539" i="3"/>
  <c r="D1538" i="3"/>
  <c r="D1537" i="3"/>
  <c r="D1536" i="3"/>
  <c r="D1520" i="3"/>
  <c r="D1519" i="3"/>
  <c r="D1518" i="3"/>
  <c r="D1517" i="3"/>
  <c r="D1516" i="3"/>
  <c r="D1515" i="3"/>
  <c r="D1514" i="3"/>
  <c r="D1498" i="3"/>
  <c r="D1497" i="3"/>
  <c r="D1496" i="3"/>
  <c r="D1495" i="3"/>
  <c r="D1494" i="3"/>
  <c r="D1493" i="3"/>
  <c r="D1492" i="3"/>
  <c r="D1476" i="3"/>
  <c r="D1475" i="3"/>
  <c r="D1474" i="3"/>
  <c r="D1473" i="3"/>
  <c r="D1472" i="3"/>
  <c r="D1471" i="3"/>
  <c r="D1470" i="3"/>
  <c r="D1454" i="3"/>
  <c r="D1453" i="3"/>
  <c r="D1452" i="3"/>
  <c r="D1451" i="3"/>
  <c r="D1450" i="3"/>
  <c r="D1449" i="3"/>
  <c r="D1448" i="3"/>
  <c r="D1432" i="3"/>
  <c r="D1431" i="3"/>
  <c r="D1430" i="3"/>
  <c r="D1429" i="3"/>
  <c r="D1428" i="3"/>
  <c r="D1427" i="3"/>
  <c r="D1426" i="3"/>
  <c r="D1410" i="3"/>
  <c r="D1409" i="3"/>
  <c r="D1408" i="3"/>
  <c r="D1407" i="3"/>
  <c r="D1406" i="3"/>
  <c r="D1405" i="3"/>
  <c r="D1404" i="3"/>
  <c r="D1388" i="3"/>
  <c r="D1387" i="3"/>
  <c r="D1386" i="3"/>
  <c r="D1385" i="3"/>
  <c r="D1384" i="3"/>
  <c r="D1383" i="3"/>
  <c r="D1382" i="3"/>
  <c r="D1366" i="3"/>
  <c r="D1365" i="3"/>
  <c r="D1364" i="3"/>
  <c r="D1363" i="3"/>
  <c r="D1362" i="3"/>
  <c r="D1361" i="3"/>
  <c r="D1360" i="3"/>
  <c r="D1344" i="3"/>
  <c r="D1343" i="3"/>
  <c r="D1342" i="3"/>
  <c r="D1341" i="3"/>
  <c r="D1340" i="3"/>
  <c r="D1339" i="3"/>
  <c r="D1338" i="3"/>
  <c r="D1322" i="3"/>
  <c r="D1321" i="3"/>
  <c r="D1320" i="3"/>
  <c r="D1319" i="3"/>
  <c r="D1318" i="3"/>
  <c r="D1317" i="3"/>
  <c r="D1316" i="3"/>
  <c r="D1300" i="3"/>
  <c r="D1299" i="3"/>
  <c r="D1298" i="3"/>
  <c r="D1297" i="3"/>
  <c r="D1296" i="3"/>
  <c r="D1295" i="3"/>
  <c r="D1294" i="3"/>
  <c r="D1278" i="3"/>
  <c r="D1277" i="3"/>
  <c r="D1276" i="3"/>
  <c r="D1275" i="3"/>
  <c r="D1274" i="3"/>
  <c r="D1273" i="3"/>
  <c r="D1272" i="3"/>
  <c r="D1256" i="3"/>
  <c r="D1255" i="3"/>
  <c r="D1254" i="3"/>
  <c r="D1253" i="3"/>
  <c r="D1252" i="3"/>
  <c r="D1251" i="3"/>
  <c r="D1250" i="3"/>
  <c r="D1257" i="3"/>
  <c r="D1258" i="3"/>
  <c r="D1259" i="3"/>
  <c r="D1260" i="3"/>
  <c r="D1261" i="3"/>
  <c r="D1262" i="3"/>
  <c r="D1263" i="3"/>
  <c r="D1234" i="3"/>
  <c r="D1233" i="3"/>
  <c r="D1232" i="3"/>
  <c r="D1231" i="3"/>
  <c r="D1230" i="3"/>
  <c r="D1229" i="3"/>
  <c r="D1228" i="3"/>
  <c r="D1212" i="3"/>
  <c r="D1211" i="3"/>
  <c r="D1210" i="3"/>
  <c r="D1209" i="3"/>
  <c r="D1208" i="3"/>
  <c r="D1207" i="3"/>
  <c r="D1206" i="3"/>
  <c r="D1190" i="3"/>
  <c r="D1189" i="3"/>
  <c r="D1188" i="3"/>
  <c r="D1187" i="3"/>
  <c r="D1186" i="3"/>
  <c r="D1185" i="3"/>
  <c r="D1184" i="3"/>
  <c r="D1168" i="3"/>
  <c r="D1167" i="3"/>
  <c r="D1166" i="3"/>
  <c r="D1165" i="3"/>
  <c r="D1164" i="3"/>
  <c r="D1163" i="3"/>
  <c r="D1162" i="3"/>
  <c r="D1146" i="3"/>
  <c r="D1145" i="3"/>
  <c r="D1144" i="3"/>
  <c r="D1143" i="3"/>
  <c r="D1142" i="3"/>
  <c r="D1141" i="3"/>
  <c r="D1140" i="3"/>
  <c r="D1124" i="3"/>
  <c r="D1123" i="3"/>
  <c r="D1122" i="3"/>
  <c r="D1121" i="3"/>
  <c r="D1120" i="3"/>
  <c r="D1119" i="3"/>
  <c r="D1118" i="3"/>
  <c r="D1102" i="3"/>
  <c r="D1101" i="3"/>
  <c r="D1100" i="3"/>
  <c r="D1099" i="3"/>
  <c r="D1098" i="3"/>
  <c r="D1097" i="3"/>
  <c r="D1096" i="3"/>
  <c r="D1080" i="3"/>
  <c r="D1079" i="3"/>
  <c r="D1078" i="3"/>
  <c r="D1077" i="3"/>
  <c r="D1076" i="3"/>
  <c r="D1075" i="3"/>
  <c r="D1074" i="3"/>
  <c r="D1058" i="3"/>
  <c r="D1057" i="3"/>
  <c r="D1056" i="3"/>
  <c r="D1055" i="3"/>
  <c r="D1054" i="3"/>
  <c r="D1053" i="3"/>
  <c r="D1052" i="3"/>
  <c r="D1036" i="3"/>
  <c r="D1035" i="3"/>
  <c r="D1034" i="3"/>
  <c r="D1033" i="3"/>
  <c r="D1032" i="3"/>
  <c r="D1031" i="3"/>
  <c r="D1030" i="3"/>
  <c r="D1014" i="3"/>
  <c r="D1013" i="3"/>
  <c r="D1012" i="3"/>
  <c r="D1011" i="3"/>
  <c r="D1010" i="3"/>
  <c r="D1009" i="3"/>
  <c r="D1008" i="3"/>
  <c r="D992" i="3"/>
  <c r="D991" i="3"/>
  <c r="D990" i="3"/>
  <c r="D989" i="3"/>
  <c r="D988" i="3"/>
  <c r="D987" i="3"/>
  <c r="D986" i="3"/>
  <c r="D970" i="3"/>
  <c r="D969" i="3"/>
  <c r="D968" i="3"/>
  <c r="D967" i="3"/>
  <c r="D966" i="3"/>
  <c r="D965" i="3"/>
  <c r="D964" i="3"/>
  <c r="D948" i="3"/>
  <c r="D947" i="3"/>
  <c r="D946" i="3"/>
  <c r="D945" i="3"/>
  <c r="D944" i="3"/>
  <c r="D943" i="3"/>
  <c r="D942" i="3"/>
  <c r="D926" i="3"/>
  <c r="D925" i="3"/>
  <c r="D924" i="3"/>
  <c r="D923" i="3"/>
  <c r="D922" i="3"/>
  <c r="D921" i="3"/>
  <c r="D920" i="3"/>
  <c r="D904" i="3"/>
  <c r="D903" i="3"/>
  <c r="D902" i="3"/>
  <c r="D901" i="3"/>
  <c r="D900" i="3"/>
  <c r="D899" i="3"/>
  <c r="D898" i="3"/>
  <c r="D882" i="3"/>
  <c r="D881" i="3"/>
  <c r="D880" i="3"/>
  <c r="D879" i="3"/>
  <c r="D878" i="3"/>
  <c r="D877" i="3"/>
  <c r="D876" i="3"/>
  <c r="D867" i="3"/>
  <c r="D866" i="3"/>
  <c r="D865" i="3"/>
  <c r="D864" i="3"/>
  <c r="D863" i="3"/>
  <c r="D862" i="3"/>
  <c r="D861" i="3"/>
  <c r="D838" i="3"/>
  <c r="D837" i="3"/>
  <c r="D836" i="3"/>
  <c r="D835" i="3"/>
  <c r="D834" i="3"/>
  <c r="D833" i="3"/>
  <c r="D832" i="3"/>
  <c r="D816" i="3"/>
  <c r="D815" i="3"/>
  <c r="D814" i="3"/>
  <c r="D813" i="3"/>
  <c r="D812" i="3"/>
  <c r="D811" i="3"/>
  <c r="D810" i="3"/>
  <c r="D794" i="3"/>
  <c r="D793" i="3"/>
  <c r="D792" i="3"/>
  <c r="D791" i="3"/>
  <c r="D790" i="3"/>
  <c r="D789" i="3"/>
  <c r="D788" i="3"/>
  <c r="D795" i="3"/>
  <c r="D796" i="3"/>
  <c r="D797" i="3"/>
  <c r="D798" i="3"/>
  <c r="D799" i="3"/>
  <c r="D800" i="3"/>
  <c r="D801" i="3"/>
  <c r="D772" i="3"/>
  <c r="D771" i="3"/>
  <c r="D770" i="3"/>
  <c r="D769" i="3"/>
  <c r="D768" i="3"/>
  <c r="D767" i="3"/>
  <c r="D766" i="3"/>
  <c r="D750" i="3"/>
  <c r="D749" i="3"/>
  <c r="D748" i="3"/>
  <c r="D747" i="3"/>
  <c r="D746" i="3"/>
  <c r="D745" i="3"/>
  <c r="D744" i="3"/>
  <c r="D728" i="3"/>
  <c r="D727" i="3"/>
  <c r="D726" i="3"/>
  <c r="D725" i="3"/>
  <c r="D724" i="3"/>
  <c r="D723" i="3"/>
  <c r="D722" i="3"/>
  <c r="D706" i="3"/>
  <c r="D705" i="3"/>
  <c r="D704" i="3"/>
  <c r="D703" i="3"/>
  <c r="D702" i="3"/>
  <c r="D701" i="3"/>
  <c r="D700" i="3"/>
  <c r="D684" i="3"/>
  <c r="D683" i="3"/>
  <c r="D682" i="3"/>
  <c r="D681" i="3"/>
  <c r="D680" i="3"/>
  <c r="D679" i="3"/>
  <c r="D678" i="3"/>
  <c r="D691" i="3"/>
  <c r="D690" i="3"/>
  <c r="D689" i="3"/>
  <c r="D688" i="3"/>
  <c r="D687" i="3"/>
  <c r="D686" i="3"/>
  <c r="D685" i="3"/>
  <c r="D662" i="3"/>
  <c r="D661" i="3"/>
  <c r="D660" i="3"/>
  <c r="D659" i="3"/>
  <c r="D658" i="3"/>
  <c r="D657" i="3"/>
  <c r="D656" i="3"/>
  <c r="D640" i="3"/>
  <c r="D639" i="3"/>
  <c r="D638" i="3"/>
  <c r="D637" i="3"/>
  <c r="D636" i="3"/>
  <c r="D635" i="3"/>
  <c r="D634" i="3"/>
  <c r="D618" i="3"/>
  <c r="D617" i="3"/>
  <c r="D616" i="3"/>
  <c r="D615" i="3"/>
  <c r="D614" i="3"/>
  <c r="D613" i="3"/>
  <c r="D612" i="3"/>
  <c r="D603" i="3"/>
  <c r="D602" i="3"/>
  <c r="D601" i="3"/>
  <c r="D600" i="3"/>
  <c r="D599" i="3"/>
  <c r="D598" i="3"/>
  <c r="D597" i="3"/>
  <c r="D574" i="3"/>
  <c r="D573" i="3"/>
  <c r="D572" i="3"/>
  <c r="D571" i="3"/>
  <c r="D570" i="3"/>
  <c r="D569" i="3"/>
  <c r="D568" i="3"/>
  <c r="D552" i="3"/>
  <c r="D551" i="3"/>
  <c r="D550" i="3"/>
  <c r="D549" i="3"/>
  <c r="D548" i="3"/>
  <c r="D547" i="3"/>
  <c r="D546" i="3"/>
  <c r="D530" i="3"/>
  <c r="D529" i="3"/>
  <c r="D528" i="3"/>
  <c r="D527" i="3"/>
  <c r="D526" i="3"/>
  <c r="D525" i="3"/>
  <c r="D524" i="3"/>
  <c r="D508" i="3"/>
  <c r="D507" i="3"/>
  <c r="D506" i="3"/>
  <c r="D505" i="3"/>
  <c r="D504" i="3"/>
  <c r="D503" i="3"/>
  <c r="D502" i="3"/>
  <c r="D486" i="3"/>
  <c r="D485" i="3"/>
  <c r="D484" i="3"/>
  <c r="D483" i="3"/>
  <c r="D482" i="3"/>
  <c r="D481" i="3"/>
  <c r="D480" i="3"/>
  <c r="D464" i="3"/>
  <c r="D463" i="3"/>
  <c r="D462" i="3"/>
  <c r="D461" i="3"/>
  <c r="D460" i="3"/>
  <c r="D459" i="3"/>
  <c r="D458" i="3"/>
  <c r="D442" i="3"/>
  <c r="D441" i="3"/>
  <c r="D440" i="3"/>
  <c r="D439" i="3"/>
  <c r="D438" i="3"/>
  <c r="D437" i="3"/>
  <c r="D436" i="3"/>
  <c r="D420" i="3"/>
  <c r="D419" i="3"/>
  <c r="D418" i="3"/>
  <c r="D417" i="3"/>
  <c r="D416" i="3"/>
  <c r="D415" i="3"/>
  <c r="D414" i="3"/>
  <c r="D398" i="3"/>
  <c r="D397" i="3"/>
  <c r="D396" i="3"/>
  <c r="D395" i="3"/>
  <c r="D394" i="3"/>
  <c r="D393" i="3"/>
  <c r="D392" i="3"/>
  <c r="D399" i="3"/>
  <c r="D400" i="3"/>
  <c r="D401" i="3"/>
  <c r="D402" i="3"/>
  <c r="D403" i="3"/>
  <c r="D404" i="3"/>
  <c r="D405" i="3"/>
  <c r="D376" i="3"/>
  <c r="D375" i="3"/>
  <c r="D374" i="3"/>
  <c r="D373" i="3"/>
  <c r="D372" i="3"/>
  <c r="D371" i="3"/>
  <c r="D370" i="3"/>
  <c r="D377" i="3"/>
  <c r="D378" i="3"/>
  <c r="D379" i="3"/>
  <c r="D380" i="3"/>
  <c r="D381" i="3"/>
  <c r="D382" i="3"/>
  <c r="D383" i="3"/>
  <c r="D354" i="3"/>
  <c r="D353" i="3"/>
  <c r="D352" i="3"/>
  <c r="D351" i="3"/>
  <c r="D350" i="3"/>
  <c r="D349" i="3"/>
  <c r="D348" i="3"/>
  <c r="D332" i="3"/>
  <c r="D331" i="3"/>
  <c r="D330" i="3"/>
  <c r="D329" i="3"/>
  <c r="D328" i="3"/>
  <c r="D327" i="3"/>
  <c r="D326" i="3"/>
  <c r="D310" i="3"/>
  <c r="D309" i="3"/>
  <c r="D308" i="3"/>
  <c r="D307" i="3"/>
  <c r="D306" i="3"/>
  <c r="D305" i="3"/>
  <c r="D304" i="3"/>
  <c r="D288" i="3"/>
  <c r="D287" i="3"/>
  <c r="D286" i="3"/>
  <c r="D285" i="3"/>
  <c r="D284" i="3"/>
  <c r="D283" i="3"/>
  <c r="D282" i="3"/>
  <c r="D266" i="3"/>
  <c r="D265" i="3"/>
  <c r="D264" i="3"/>
  <c r="D263" i="3"/>
  <c r="D262" i="3"/>
  <c r="D261" i="3"/>
  <c r="D260" i="3"/>
  <c r="D244" i="3"/>
  <c r="D243" i="3"/>
  <c r="D242" i="3"/>
  <c r="D241" i="3"/>
  <c r="D240" i="3"/>
  <c r="D239" i="3"/>
  <c r="D238" i="3"/>
  <c r="D222" i="3"/>
  <c r="D221" i="3"/>
  <c r="D220" i="3"/>
  <c r="D219" i="3"/>
  <c r="D218" i="3"/>
  <c r="D217" i="3"/>
  <c r="D216" i="3"/>
  <c r="D200" i="3"/>
  <c r="D199" i="3"/>
  <c r="D198" i="3"/>
  <c r="D197" i="3"/>
  <c r="D196" i="3"/>
  <c r="D195" i="3"/>
  <c r="D194" i="3"/>
  <c r="D178" i="3"/>
  <c r="D177" i="3"/>
  <c r="D176" i="3"/>
  <c r="D175" i="3"/>
  <c r="D174" i="3"/>
  <c r="D173" i="3"/>
  <c r="D172" i="3"/>
  <c r="D156" i="3"/>
  <c r="D155" i="3"/>
  <c r="D154" i="3"/>
  <c r="D153" i="3"/>
  <c r="D152" i="3"/>
  <c r="D151" i="3"/>
  <c r="D150" i="3"/>
  <c r="D149" i="3"/>
  <c r="D148" i="3"/>
  <c r="D147" i="3"/>
  <c r="D146" i="3"/>
  <c r="D145" i="3"/>
  <c r="D144" i="3"/>
  <c r="D143" i="3"/>
  <c r="D104" i="3"/>
  <c r="D103" i="3"/>
  <c r="D102" i="3"/>
  <c r="D101" i="3"/>
  <c r="D100" i="3"/>
  <c r="D99" i="3"/>
  <c r="D98" i="3"/>
  <c r="D82" i="3"/>
  <c r="D81" i="3"/>
  <c r="D80" i="3"/>
  <c r="D79" i="3"/>
  <c r="D78" i="3"/>
  <c r="D77" i="3"/>
  <c r="D76" i="3"/>
  <c r="D60" i="3"/>
  <c r="D59" i="3"/>
  <c r="D58" i="3"/>
  <c r="D57" i="3"/>
  <c r="D56" i="3"/>
  <c r="D55" i="3"/>
  <c r="D54" i="3"/>
  <c r="D38" i="3"/>
  <c r="D37" i="3"/>
  <c r="D36" i="3"/>
  <c r="D35" i="3"/>
  <c r="D34" i="3"/>
  <c r="D33" i="3"/>
  <c r="D32" i="3"/>
  <c r="D37" i="1" l="1"/>
  <c r="D36" i="1"/>
  <c r="D12" i="3"/>
  <c r="D11" i="3"/>
  <c r="D10" i="3"/>
  <c r="D9" i="3"/>
  <c r="D39" i="1"/>
  <c r="D38" i="1"/>
  <c r="D31" i="1"/>
  <c r="D6" i="3"/>
  <c r="D30" i="1"/>
  <c r="D29" i="1"/>
  <c r="D28" i="1"/>
  <c r="D3" i="3"/>
  <c r="D5" i="3"/>
  <c r="D4" i="3"/>
  <c r="A28" i="4"/>
  <c r="C52" i="1"/>
  <c r="C51" i="1"/>
  <c r="C49" i="1"/>
  <c r="C48" i="1"/>
  <c r="C47" i="1"/>
  <c r="C45" i="1"/>
  <c r="C44" i="1"/>
  <c r="C43" i="1"/>
  <c r="C42" i="1"/>
  <c r="C39" i="1"/>
  <c r="C38" i="1"/>
  <c r="C37" i="1"/>
  <c r="C36" i="1"/>
  <c r="C33" i="1"/>
  <c r="C31" i="1"/>
  <c r="C30" i="1"/>
  <c r="C29" i="1"/>
  <c r="C28" i="1"/>
  <c r="C25" i="1"/>
  <c r="C24" i="1"/>
  <c r="C23" i="1"/>
  <c r="C22" i="1"/>
  <c r="C21" i="1"/>
  <c r="C20" i="1"/>
  <c r="C19" i="1"/>
  <c r="C18" i="1"/>
  <c r="H89" i="2"/>
  <c r="F92" i="2" l="1"/>
  <c r="C94" i="7"/>
  <c r="H91" i="2" l="1"/>
  <c r="H90"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D92" i="3" l="1"/>
  <c r="C13" i="4"/>
  <c r="C14" i="4"/>
  <c r="C15" i="4"/>
  <c r="C16" i="4"/>
  <c r="C17" i="4"/>
  <c r="C18" i="4"/>
  <c r="C19" i="4"/>
  <c r="C20" i="4"/>
  <c r="C21" i="4"/>
  <c r="C22" i="4"/>
  <c r="C23" i="4"/>
  <c r="C24" i="4"/>
  <c r="C25" i="4"/>
  <c r="C26" i="4"/>
  <c r="C27" i="4"/>
  <c r="F40" i="1"/>
  <c r="F32" i="1"/>
  <c r="D1970" i="3"/>
  <c r="D1948" i="3"/>
  <c r="D1926" i="3"/>
  <c r="D1904" i="3"/>
  <c r="D1882" i="3"/>
  <c r="D1860" i="3"/>
  <c r="D1838" i="3"/>
  <c r="D1816" i="3"/>
  <c r="D1794" i="3"/>
  <c r="D1772" i="3"/>
  <c r="D1750" i="3"/>
  <c r="D1728" i="3"/>
  <c r="D1706" i="3"/>
  <c r="D1684" i="3"/>
  <c r="D1662" i="3"/>
  <c r="D1640" i="3"/>
  <c r="D1618" i="3"/>
  <c r="D1596" i="3"/>
  <c r="D1574" i="3"/>
  <c r="D1552" i="3"/>
  <c r="D1530" i="3"/>
  <c r="D1508" i="3"/>
  <c r="D1486" i="3"/>
  <c r="D1464" i="3"/>
  <c r="D1442" i="3"/>
  <c r="D1420" i="3"/>
  <c r="D1398" i="3"/>
  <c r="D1376" i="3"/>
  <c r="D1354" i="3"/>
  <c r="D1332" i="3"/>
  <c r="D1310" i="3"/>
  <c r="D1288" i="3"/>
  <c r="D1266" i="3"/>
  <c r="D1244" i="3"/>
  <c r="D1222" i="3"/>
  <c r="D1200" i="3"/>
  <c r="D1178" i="3"/>
  <c r="D1156" i="3"/>
  <c r="D1134" i="3"/>
  <c r="D1112" i="3"/>
  <c r="D1090" i="3"/>
  <c r="D1068" i="3"/>
  <c r="D1046" i="3"/>
  <c r="D1024" i="3"/>
  <c r="D1002" i="3"/>
  <c r="D980" i="3"/>
  <c r="D958" i="3"/>
  <c r="D936" i="3"/>
  <c r="D914" i="3"/>
  <c r="D892" i="3"/>
  <c r="D870" i="3"/>
  <c r="D848" i="3"/>
  <c r="D826" i="3"/>
  <c r="D782" i="3"/>
  <c r="D760" i="3"/>
  <c r="D738" i="3"/>
  <c r="D716" i="3"/>
  <c r="D694" i="3"/>
  <c r="D672" i="3"/>
  <c r="D650" i="3"/>
  <c r="D628" i="3"/>
  <c r="D606" i="3"/>
  <c r="D584" i="3"/>
  <c r="D562" i="3"/>
  <c r="D540" i="3"/>
  <c r="D518" i="3"/>
  <c r="D496" i="3"/>
  <c r="D474" i="3"/>
  <c r="D452" i="3"/>
  <c r="D430" i="3"/>
  <c r="D408" i="3"/>
  <c r="D386" i="3"/>
  <c r="D364" i="3"/>
  <c r="D342" i="3"/>
  <c r="D320" i="3"/>
  <c r="D298" i="3"/>
  <c r="D276" i="3"/>
  <c r="D254" i="3"/>
  <c r="D232" i="3"/>
  <c r="D210" i="3"/>
  <c r="D188" i="3"/>
  <c r="D166" i="3"/>
  <c r="D804" i="3"/>
  <c r="D136" i="3"/>
  <c r="D114" i="3"/>
  <c r="D70" i="3"/>
  <c r="D48" i="3"/>
  <c r="A13" i="4"/>
  <c r="D26" i="3"/>
  <c r="D26" i="1" l="1"/>
  <c r="D32" i="1"/>
  <c r="C12" i="4"/>
  <c r="C11" i="4"/>
  <c r="C10" i="4"/>
  <c r="C8" i="4"/>
  <c r="C5" i="4"/>
  <c r="C2" i="4"/>
  <c r="A27" i="4" l="1"/>
  <c r="A26" i="4"/>
  <c r="A25" i="4"/>
  <c r="A24" i="4"/>
  <c r="A23" i="4"/>
  <c r="A22" i="4"/>
  <c r="A21" i="4"/>
  <c r="A20" i="4"/>
  <c r="A19" i="4"/>
  <c r="A18" i="4"/>
  <c r="A17" i="4"/>
  <c r="A16" i="4"/>
  <c r="A15" i="4"/>
  <c r="A14" i="4"/>
  <c r="A12" i="4"/>
  <c r="A11" i="4"/>
  <c r="A10" i="4"/>
  <c r="A7" i="4"/>
  <c r="A6" i="4"/>
  <c r="A5" i="4"/>
  <c r="A4" i="4"/>
  <c r="A3" i="4"/>
  <c r="A2" i="4"/>
  <c r="G92" i="2" l="1"/>
  <c r="D1205" i="3" l="1"/>
  <c r="D1975" i="3"/>
  <c r="D1953" i="3"/>
  <c r="D1931" i="3"/>
  <c r="D1909" i="3"/>
  <c r="D1887" i="3"/>
  <c r="D1873" i="3"/>
  <c r="D1843" i="3"/>
  <c r="D1821" i="3"/>
  <c r="D1799" i="3"/>
  <c r="D1777" i="3"/>
  <c r="D1763" i="3"/>
  <c r="D1733" i="3"/>
  <c r="D1711" i="3"/>
  <c r="D1689" i="3"/>
  <c r="D1667" i="3"/>
  <c r="D1645" i="3"/>
  <c r="D1623" i="3"/>
  <c r="D1601" i="3"/>
  <c r="D1579" i="3"/>
  <c r="D1557" i="3"/>
  <c r="D1535" i="3"/>
  <c r="D1513" i="3"/>
  <c r="D1491" i="3"/>
  <c r="D1469" i="3"/>
  <c r="D1447" i="3"/>
  <c r="D1425" i="3"/>
  <c r="D1403" i="3"/>
  <c r="D1381" i="3"/>
  <c r="D1359" i="3"/>
  <c r="D1337" i="3"/>
  <c r="D1315" i="3"/>
  <c r="D1293" i="3"/>
  <c r="D1271" i="3"/>
  <c r="D1249" i="3"/>
  <c r="D1227" i="3"/>
  <c r="D1183" i="3"/>
  <c r="D1161" i="3"/>
  <c r="D1139" i="3"/>
  <c r="D1117" i="3"/>
  <c r="D1095" i="3"/>
  <c r="D1073" i="3"/>
  <c r="D1051" i="3"/>
  <c r="D1029" i="3"/>
  <c r="D1007" i="3"/>
  <c r="D985" i="3"/>
  <c r="D963" i="3"/>
  <c r="D941" i="3"/>
  <c r="D919" i="3"/>
  <c r="D897" i="3"/>
  <c r="D875" i="3"/>
  <c r="D853" i="3"/>
  <c r="D831" i="3"/>
  <c r="D809" i="3"/>
  <c r="D787" i="3"/>
  <c r="D765" i="3"/>
  <c r="D743" i="3"/>
  <c r="D721" i="3"/>
  <c r="D699" i="3"/>
  <c r="D677" i="3"/>
  <c r="D655" i="3"/>
  <c r="D633" i="3"/>
  <c r="D611" i="3"/>
  <c r="D589" i="3"/>
  <c r="D567" i="3"/>
  <c r="D545" i="3"/>
  <c r="D523" i="3"/>
  <c r="D501" i="3"/>
  <c r="D479" i="3"/>
  <c r="D457" i="3"/>
  <c r="D435" i="3"/>
  <c r="D413" i="3"/>
  <c r="D391" i="3"/>
  <c r="D369" i="3"/>
  <c r="D347" i="3"/>
  <c r="D325" i="3"/>
  <c r="D303" i="3"/>
  <c r="D281" i="3"/>
  <c r="D259" i="3"/>
  <c r="D237" i="3"/>
  <c r="D215" i="3"/>
  <c r="D171" i="3"/>
  <c r="D141" i="3"/>
  <c r="D119" i="3"/>
  <c r="D97" i="3"/>
  <c r="D75" i="3"/>
  <c r="D53" i="3"/>
  <c r="D31" i="3"/>
  <c r="D16" i="3"/>
  <c r="D44" i="1"/>
  <c r="D193" i="3"/>
  <c r="D1989" i="3" l="1"/>
  <c r="D1967" i="3"/>
  <c r="D1945" i="3"/>
  <c r="D1923" i="3"/>
  <c r="D1901" i="3"/>
  <c r="D1857" i="3"/>
  <c r="D1835" i="3"/>
  <c r="D1813" i="3"/>
  <c r="D1791" i="3"/>
  <c r="D1747" i="3"/>
  <c r="D1725" i="3"/>
  <c r="D1703" i="3"/>
  <c r="D1681" i="3"/>
  <c r="D1659" i="3"/>
  <c r="D1637" i="3"/>
  <c r="D1615" i="3"/>
  <c r="D1593" i="3"/>
  <c r="D1571" i="3"/>
  <c r="D1549" i="3"/>
  <c r="D1527" i="3"/>
  <c r="D1505" i="3"/>
  <c r="D1483" i="3"/>
  <c r="D1461" i="3"/>
  <c r="D1439" i="3"/>
  <c r="D1417" i="3"/>
  <c r="D1395" i="3"/>
  <c r="D1373" i="3"/>
  <c r="D1351" i="3"/>
  <c r="D1329" i="3"/>
  <c r="D1307" i="3"/>
  <c r="D1285" i="3"/>
  <c r="D1241" i="3"/>
  <c r="D1219" i="3"/>
  <c r="D1197" i="3"/>
  <c r="D1175" i="3"/>
  <c r="D1153" i="3"/>
  <c r="D1131" i="3"/>
  <c r="D1109" i="3"/>
  <c r="D1087" i="3"/>
  <c r="D1065" i="3"/>
  <c r="D1043" i="3"/>
  <c r="D1021" i="3"/>
  <c r="D999" i="3"/>
  <c r="D977" i="3"/>
  <c r="D955" i="3"/>
  <c r="D933" i="3"/>
  <c r="D911" i="3"/>
  <c r="D889" i="3"/>
  <c r="D860" i="3"/>
  <c r="D845" i="3"/>
  <c r="D823" i="3"/>
  <c r="D779" i="3"/>
  <c r="D757" i="3"/>
  <c r="D735" i="3"/>
  <c r="D736" i="3"/>
  <c r="D713" i="3"/>
  <c r="D669" i="3"/>
  <c r="D647" i="3"/>
  <c r="D625" i="3"/>
  <c r="D596" i="3"/>
  <c r="D581" i="3"/>
  <c r="D559" i="3"/>
  <c r="D537" i="3"/>
  <c r="D361" i="3"/>
  <c r="D493" i="3"/>
  <c r="D515" i="3"/>
  <c r="D471" i="3"/>
  <c r="D449" i="3"/>
  <c r="D427" i="3"/>
  <c r="D339" i="3"/>
  <c r="D317" i="3"/>
  <c r="D295" i="3"/>
  <c r="D273" i="3"/>
  <c r="D251" i="3"/>
  <c r="D207" i="3"/>
  <c r="D185" i="3"/>
  <c r="D163" i="3"/>
  <c r="D133" i="3"/>
  <c r="D111" i="3"/>
  <c r="D89" i="3"/>
  <c r="D67" i="3"/>
  <c r="D45" i="3"/>
  <c r="D23" i="3"/>
  <c r="D229" i="3"/>
  <c r="D52" i="1" l="1"/>
  <c r="D228" i="3"/>
  <c r="D1988" i="3" l="1"/>
  <c r="D1987" i="3"/>
  <c r="D1986" i="3"/>
  <c r="D1985" i="3"/>
  <c r="D1984" i="3"/>
  <c r="D1983" i="3"/>
  <c r="D1974" i="3"/>
  <c r="D1973" i="3"/>
  <c r="D1972" i="3"/>
  <c r="D1971" i="3"/>
  <c r="D1969" i="3"/>
  <c r="D1968" i="3"/>
  <c r="D1966" i="3"/>
  <c r="D1965" i="3"/>
  <c r="D1964" i="3"/>
  <c r="D1963" i="3"/>
  <c r="D1962" i="3"/>
  <c r="D1961" i="3"/>
  <c r="D1952" i="3"/>
  <c r="D1951" i="3"/>
  <c r="D1950" i="3"/>
  <c r="D1949" i="3"/>
  <c r="D1947" i="3"/>
  <c r="D1946" i="3"/>
  <c r="D1944" i="3"/>
  <c r="D1943" i="3"/>
  <c r="D1942" i="3"/>
  <c r="D1941" i="3"/>
  <c r="D1940" i="3"/>
  <c r="D1939" i="3"/>
  <c r="D1930" i="3"/>
  <c r="D1929" i="3"/>
  <c r="D1928" i="3"/>
  <c r="D1927" i="3"/>
  <c r="D1925" i="3"/>
  <c r="D1924" i="3"/>
  <c r="D1922" i="3"/>
  <c r="D1921" i="3"/>
  <c r="D1920" i="3"/>
  <c r="D1919" i="3"/>
  <c r="D1918" i="3"/>
  <c r="D1917" i="3"/>
  <c r="D1908" i="3"/>
  <c r="D1907" i="3"/>
  <c r="D1906" i="3"/>
  <c r="D1905" i="3"/>
  <c r="D1903" i="3"/>
  <c r="D1902" i="3"/>
  <c r="D1900" i="3"/>
  <c r="D1899" i="3"/>
  <c r="D1898" i="3"/>
  <c r="D1897" i="3"/>
  <c r="D1896" i="3"/>
  <c r="D1895" i="3"/>
  <c r="D1886" i="3"/>
  <c r="D1885" i="3"/>
  <c r="D1884" i="3"/>
  <c r="D1883" i="3"/>
  <c r="D1881" i="3"/>
  <c r="D1880" i="3"/>
  <c r="D1879" i="3"/>
  <c r="D1878" i="3"/>
  <c r="D1877" i="3"/>
  <c r="D1876" i="3"/>
  <c r="D1875" i="3"/>
  <c r="D1874" i="3"/>
  <c r="D1864" i="3"/>
  <c r="D1863" i="3"/>
  <c r="D1862" i="3"/>
  <c r="D1861" i="3"/>
  <c r="D1859" i="3"/>
  <c r="D1858" i="3"/>
  <c r="D1856" i="3"/>
  <c r="D1855" i="3"/>
  <c r="D1854" i="3"/>
  <c r="D1853" i="3"/>
  <c r="D1852" i="3"/>
  <c r="D1851" i="3"/>
  <c r="D1842" i="3"/>
  <c r="D1841" i="3"/>
  <c r="D1840" i="3"/>
  <c r="D1839" i="3"/>
  <c r="D1837" i="3"/>
  <c r="D1836" i="3"/>
  <c r="D1834" i="3"/>
  <c r="D1833" i="3"/>
  <c r="D1832" i="3"/>
  <c r="D1831" i="3"/>
  <c r="D1830" i="3"/>
  <c r="D1829" i="3"/>
  <c r="D1820" i="3"/>
  <c r="D1819" i="3"/>
  <c r="D1818" i="3"/>
  <c r="D1817" i="3"/>
  <c r="D1815" i="3"/>
  <c r="D1814" i="3"/>
  <c r="D1812" i="3"/>
  <c r="D1811" i="3"/>
  <c r="D1810" i="3"/>
  <c r="D1809" i="3"/>
  <c r="D1808" i="3"/>
  <c r="D1807" i="3"/>
  <c r="D1798" i="3"/>
  <c r="D1797" i="3"/>
  <c r="D1796" i="3"/>
  <c r="D1795" i="3"/>
  <c r="D1793" i="3"/>
  <c r="D1792" i="3"/>
  <c r="D1790" i="3"/>
  <c r="D1789" i="3"/>
  <c r="D1788" i="3"/>
  <c r="D1787" i="3"/>
  <c r="D1786" i="3"/>
  <c r="D1785" i="3"/>
  <c r="D1776" i="3"/>
  <c r="D1775" i="3"/>
  <c r="D1774" i="3"/>
  <c r="D1773" i="3"/>
  <c r="D1771" i="3"/>
  <c r="D1770" i="3"/>
  <c r="D1769" i="3"/>
  <c r="D1768" i="3"/>
  <c r="D1767" i="3"/>
  <c r="D1766" i="3"/>
  <c r="D1765" i="3"/>
  <c r="D1764" i="3"/>
  <c r="D1754" i="3"/>
  <c r="D1753" i="3"/>
  <c r="D1752" i="3"/>
  <c r="D1751" i="3"/>
  <c r="D1749" i="3"/>
  <c r="D1748" i="3"/>
  <c r="D1746" i="3"/>
  <c r="D1745" i="3"/>
  <c r="D1744" i="3"/>
  <c r="D1743" i="3"/>
  <c r="D1742" i="3"/>
  <c r="D1741" i="3"/>
  <c r="D1732" i="3"/>
  <c r="D1731" i="3"/>
  <c r="D1730" i="3"/>
  <c r="D1729" i="3"/>
  <c r="D1727" i="3"/>
  <c r="D1726" i="3"/>
  <c r="D1724" i="3"/>
  <c r="D1723" i="3"/>
  <c r="D1722" i="3"/>
  <c r="D1721" i="3"/>
  <c r="D1720" i="3"/>
  <c r="D1719" i="3"/>
  <c r="D1710" i="3"/>
  <c r="D1709" i="3"/>
  <c r="D1708" i="3"/>
  <c r="D1707" i="3"/>
  <c r="D1705" i="3"/>
  <c r="D1704" i="3"/>
  <c r="D1702" i="3"/>
  <c r="D1701" i="3"/>
  <c r="D1700" i="3"/>
  <c r="D1699" i="3"/>
  <c r="D1698" i="3"/>
  <c r="D1697" i="3"/>
  <c r="D1688" i="3"/>
  <c r="D1687" i="3"/>
  <c r="D1686" i="3"/>
  <c r="D1685" i="3"/>
  <c r="D1683" i="3"/>
  <c r="D1682" i="3"/>
  <c r="D1680" i="3"/>
  <c r="D1679" i="3"/>
  <c r="D1678" i="3"/>
  <c r="D1677" i="3"/>
  <c r="D1676" i="3"/>
  <c r="D1675" i="3"/>
  <c r="D1666" i="3"/>
  <c r="D1665" i="3"/>
  <c r="D1664" i="3"/>
  <c r="D1663" i="3"/>
  <c r="D1661" i="3"/>
  <c r="D1660" i="3"/>
  <c r="D1658" i="3"/>
  <c r="D1657" i="3"/>
  <c r="D1656" i="3"/>
  <c r="D1655" i="3"/>
  <c r="D1654" i="3"/>
  <c r="D1653" i="3"/>
  <c r="D1644" i="3"/>
  <c r="D1643" i="3"/>
  <c r="D1642" i="3"/>
  <c r="D1641" i="3"/>
  <c r="D1639" i="3"/>
  <c r="D1638" i="3"/>
  <c r="D1636" i="3"/>
  <c r="D1635" i="3"/>
  <c r="D1634" i="3"/>
  <c r="D1633" i="3"/>
  <c r="D1632" i="3"/>
  <c r="D1631" i="3"/>
  <c r="D1622" i="3"/>
  <c r="D1621" i="3"/>
  <c r="D1620" i="3"/>
  <c r="D1619" i="3"/>
  <c r="D1617" i="3"/>
  <c r="D1616" i="3"/>
  <c r="D1614" i="3"/>
  <c r="D1613" i="3"/>
  <c r="D1612" i="3"/>
  <c r="D1611" i="3"/>
  <c r="D1610" i="3"/>
  <c r="D1609" i="3"/>
  <c r="D1600" i="3"/>
  <c r="D1599" i="3"/>
  <c r="D1598" i="3"/>
  <c r="D1597" i="3"/>
  <c r="D1595" i="3"/>
  <c r="D1594" i="3"/>
  <c r="D1592" i="3"/>
  <c r="D1591" i="3"/>
  <c r="D1590" i="3"/>
  <c r="D1589" i="3"/>
  <c r="D1588" i="3"/>
  <c r="D1587" i="3"/>
  <c r="D1578" i="3"/>
  <c r="D1577" i="3"/>
  <c r="D1576" i="3"/>
  <c r="D1575" i="3"/>
  <c r="D1573" i="3"/>
  <c r="D1572" i="3"/>
  <c r="D1570" i="3"/>
  <c r="D1569" i="3"/>
  <c r="D1568" i="3"/>
  <c r="D1567" i="3"/>
  <c r="D1566" i="3"/>
  <c r="D1565" i="3"/>
  <c r="D1556" i="3"/>
  <c r="D1555" i="3"/>
  <c r="D1554" i="3"/>
  <c r="D1553" i="3"/>
  <c r="D1551" i="3"/>
  <c r="D1550" i="3"/>
  <c r="D1548" i="3"/>
  <c r="D1547" i="3"/>
  <c r="D1546" i="3"/>
  <c r="D1545" i="3"/>
  <c r="D1544" i="3"/>
  <c r="D1543" i="3"/>
  <c r="D1534" i="3"/>
  <c r="D1533" i="3"/>
  <c r="D1532" i="3"/>
  <c r="D1531" i="3"/>
  <c r="D1529" i="3"/>
  <c r="D1528" i="3"/>
  <c r="D1526" i="3"/>
  <c r="D1525" i="3"/>
  <c r="D1524" i="3"/>
  <c r="D1523" i="3"/>
  <c r="D1522" i="3"/>
  <c r="D1521" i="3"/>
  <c r="D1512" i="3"/>
  <c r="D1511" i="3"/>
  <c r="D1510" i="3"/>
  <c r="D1509" i="3"/>
  <c r="D1507" i="3"/>
  <c r="D1506" i="3"/>
  <c r="D1504" i="3"/>
  <c r="D1503" i="3"/>
  <c r="D1502" i="3"/>
  <c r="D1501" i="3"/>
  <c r="D1500" i="3"/>
  <c r="D1499" i="3"/>
  <c r="D1490" i="3"/>
  <c r="D1489" i="3"/>
  <c r="D1488" i="3"/>
  <c r="D1487" i="3"/>
  <c r="D1485" i="3"/>
  <c r="D1484" i="3"/>
  <c r="D1482" i="3"/>
  <c r="D1481" i="3"/>
  <c r="D1480" i="3"/>
  <c r="D1479" i="3"/>
  <c r="D1478" i="3"/>
  <c r="D1477" i="3"/>
  <c r="D1468" i="3"/>
  <c r="D1467" i="3"/>
  <c r="D1466" i="3"/>
  <c r="D1465" i="3"/>
  <c r="D1463" i="3"/>
  <c r="D1462" i="3"/>
  <c r="D1460" i="3"/>
  <c r="D1459" i="3"/>
  <c r="D1458" i="3"/>
  <c r="D1457" i="3"/>
  <c r="D1456" i="3"/>
  <c r="D1455" i="3"/>
  <c r="D1446" i="3"/>
  <c r="D1445" i="3"/>
  <c r="D1444" i="3"/>
  <c r="D1443" i="3"/>
  <c r="D1441" i="3"/>
  <c r="D1440" i="3"/>
  <c r="D1438" i="3"/>
  <c r="D1437" i="3"/>
  <c r="D1436" i="3"/>
  <c r="D1435" i="3"/>
  <c r="D1434" i="3"/>
  <c r="D1433" i="3"/>
  <c r="D1424" i="3"/>
  <c r="D1423" i="3"/>
  <c r="D1422" i="3"/>
  <c r="D1421" i="3"/>
  <c r="D1419" i="3"/>
  <c r="D1418" i="3"/>
  <c r="D1416" i="3"/>
  <c r="D1415" i="3"/>
  <c r="D1414" i="3"/>
  <c r="D1413" i="3"/>
  <c r="D1412" i="3"/>
  <c r="D1411" i="3"/>
  <c r="D1402" i="3"/>
  <c r="D1401" i="3"/>
  <c r="D1400" i="3"/>
  <c r="D1399" i="3"/>
  <c r="D1397" i="3"/>
  <c r="D1396" i="3"/>
  <c r="D1394" i="3"/>
  <c r="D1393" i="3"/>
  <c r="D1392" i="3"/>
  <c r="D1391" i="3"/>
  <c r="D1390" i="3"/>
  <c r="D1389" i="3"/>
  <c r="D1380" i="3"/>
  <c r="D1379" i="3"/>
  <c r="D1378" i="3"/>
  <c r="D1377" i="3"/>
  <c r="D1375" i="3"/>
  <c r="D1374" i="3"/>
  <c r="D1372" i="3"/>
  <c r="D1371" i="3"/>
  <c r="D1370" i="3"/>
  <c r="D1369" i="3"/>
  <c r="D1368" i="3"/>
  <c r="D1367" i="3"/>
  <c r="D1358" i="3"/>
  <c r="D1357" i="3"/>
  <c r="D1356" i="3"/>
  <c r="D1355" i="3"/>
  <c r="D1353" i="3"/>
  <c r="D1352" i="3"/>
  <c r="D1350" i="3"/>
  <c r="D1349" i="3"/>
  <c r="D1348" i="3"/>
  <c r="D1347" i="3"/>
  <c r="D1346" i="3"/>
  <c r="D1345" i="3"/>
  <c r="D1336" i="3"/>
  <c r="D1335" i="3"/>
  <c r="D1334" i="3"/>
  <c r="D1333" i="3"/>
  <c r="D1331" i="3"/>
  <c r="D1330" i="3"/>
  <c r="D1328" i="3"/>
  <c r="D1327" i="3"/>
  <c r="D1326" i="3"/>
  <c r="D1325" i="3"/>
  <c r="D1324" i="3"/>
  <c r="D1323" i="3"/>
  <c r="D1314" i="3"/>
  <c r="D1313" i="3"/>
  <c r="D1312" i="3"/>
  <c r="D1311" i="3"/>
  <c r="D1309" i="3"/>
  <c r="D1308" i="3"/>
  <c r="D1306" i="3"/>
  <c r="D1305" i="3"/>
  <c r="D1304" i="3"/>
  <c r="D1303" i="3"/>
  <c r="D1302" i="3"/>
  <c r="D1301" i="3"/>
  <c r="D1292" i="3"/>
  <c r="D1291" i="3"/>
  <c r="D1290" i="3"/>
  <c r="D1289" i="3"/>
  <c r="D1287" i="3"/>
  <c r="D1286" i="3"/>
  <c r="D1284" i="3"/>
  <c r="D1283" i="3"/>
  <c r="D1282" i="3"/>
  <c r="D1281" i="3"/>
  <c r="D1280" i="3"/>
  <c r="D1279" i="3"/>
  <c r="D1270" i="3"/>
  <c r="D1269" i="3"/>
  <c r="D1268" i="3"/>
  <c r="D1267" i="3"/>
  <c r="D1265" i="3"/>
  <c r="D1264" i="3"/>
  <c r="D1248" i="3"/>
  <c r="D1247" i="3"/>
  <c r="D1246" i="3"/>
  <c r="D1245" i="3"/>
  <c r="D1243" i="3"/>
  <c r="D1242" i="3"/>
  <c r="D1240" i="3"/>
  <c r="D1239" i="3"/>
  <c r="D1238" i="3"/>
  <c r="D1237" i="3"/>
  <c r="D1236" i="3"/>
  <c r="D1235" i="3"/>
  <c r="D1226" i="3"/>
  <c r="D1225" i="3"/>
  <c r="D1224" i="3"/>
  <c r="D1223" i="3"/>
  <c r="D1221" i="3"/>
  <c r="D1220" i="3"/>
  <c r="D1218" i="3"/>
  <c r="D1217" i="3"/>
  <c r="D1216" i="3"/>
  <c r="D1215" i="3"/>
  <c r="D1214" i="3"/>
  <c r="D1213" i="3"/>
  <c r="D1204" i="3"/>
  <c r="D1203" i="3"/>
  <c r="D1202" i="3"/>
  <c r="D1201" i="3"/>
  <c r="D1199" i="3"/>
  <c r="D1198" i="3"/>
  <c r="D1196" i="3"/>
  <c r="D1195" i="3"/>
  <c r="D1194" i="3"/>
  <c r="D1193" i="3"/>
  <c r="D1192" i="3"/>
  <c r="D1191" i="3"/>
  <c r="D1182" i="3"/>
  <c r="D1181" i="3"/>
  <c r="D1180" i="3"/>
  <c r="D1179" i="3"/>
  <c r="D1177" i="3"/>
  <c r="D1176" i="3"/>
  <c r="D1174" i="3"/>
  <c r="D1173" i="3"/>
  <c r="D1172" i="3"/>
  <c r="D1171" i="3"/>
  <c r="D1170" i="3"/>
  <c r="D1169" i="3"/>
  <c r="D1160" i="3"/>
  <c r="D1159" i="3"/>
  <c r="D1158" i="3"/>
  <c r="D1157" i="3"/>
  <c r="D1155" i="3"/>
  <c r="D1154" i="3"/>
  <c r="D1152" i="3"/>
  <c r="D1151" i="3"/>
  <c r="D1150" i="3"/>
  <c r="D1149" i="3"/>
  <c r="D1148" i="3"/>
  <c r="D1147" i="3"/>
  <c r="D1138" i="3"/>
  <c r="D1137" i="3"/>
  <c r="D1136" i="3"/>
  <c r="D1135" i="3"/>
  <c r="D1133" i="3"/>
  <c r="D1132" i="3"/>
  <c r="D1130" i="3"/>
  <c r="D1129" i="3"/>
  <c r="D1128" i="3"/>
  <c r="D1127" i="3"/>
  <c r="D1126" i="3"/>
  <c r="D1125" i="3"/>
  <c r="D1116" i="3"/>
  <c r="D1115" i="3"/>
  <c r="D1114" i="3"/>
  <c r="D1113" i="3"/>
  <c r="D1111" i="3"/>
  <c r="D1110" i="3"/>
  <c r="D1108" i="3"/>
  <c r="D1107" i="3"/>
  <c r="D1106" i="3"/>
  <c r="D1105" i="3"/>
  <c r="D1104" i="3"/>
  <c r="D1103" i="3"/>
  <c r="D1094" i="3"/>
  <c r="D1093" i="3"/>
  <c r="D1092" i="3"/>
  <c r="D1091" i="3"/>
  <c r="D1089" i="3"/>
  <c r="D1088" i="3"/>
  <c r="D1086" i="3"/>
  <c r="D1085" i="3"/>
  <c r="D1084" i="3"/>
  <c r="D1083" i="3"/>
  <c r="D1082" i="3"/>
  <c r="D1081" i="3"/>
  <c r="D1072" i="3"/>
  <c r="D1071" i="3"/>
  <c r="D1070" i="3"/>
  <c r="D1069" i="3"/>
  <c r="D1067" i="3"/>
  <c r="D1066" i="3"/>
  <c r="D1064" i="3"/>
  <c r="D1063" i="3"/>
  <c r="D1062" i="3"/>
  <c r="D1061" i="3"/>
  <c r="D1060" i="3"/>
  <c r="D1059" i="3"/>
  <c r="D1050" i="3"/>
  <c r="D1049" i="3"/>
  <c r="D1048" i="3"/>
  <c r="D1047" i="3"/>
  <c r="D1045" i="3"/>
  <c r="D1044" i="3"/>
  <c r="D1042" i="3"/>
  <c r="D1041" i="3"/>
  <c r="D1040" i="3"/>
  <c r="D1039" i="3"/>
  <c r="D1038" i="3"/>
  <c r="D1037" i="3"/>
  <c r="D1028" i="3"/>
  <c r="D1027" i="3"/>
  <c r="D1026" i="3"/>
  <c r="D1025" i="3"/>
  <c r="D1023" i="3"/>
  <c r="D1022" i="3"/>
  <c r="D1020" i="3"/>
  <c r="D1019" i="3"/>
  <c r="D1018" i="3"/>
  <c r="D1017" i="3"/>
  <c r="D1016" i="3"/>
  <c r="D1015" i="3"/>
  <c r="D1006" i="3"/>
  <c r="D1005" i="3"/>
  <c r="D1004" i="3"/>
  <c r="D1003" i="3"/>
  <c r="D1001" i="3"/>
  <c r="D1000" i="3"/>
  <c r="D998" i="3"/>
  <c r="D997" i="3"/>
  <c r="D996" i="3"/>
  <c r="D995" i="3"/>
  <c r="D994" i="3"/>
  <c r="D993" i="3"/>
  <c r="D984" i="3"/>
  <c r="D983" i="3"/>
  <c r="D982" i="3"/>
  <c r="D981" i="3"/>
  <c r="D979" i="3"/>
  <c r="D978" i="3"/>
  <c r="D976" i="3"/>
  <c r="D975" i="3"/>
  <c r="D974" i="3"/>
  <c r="D973" i="3"/>
  <c r="D972" i="3"/>
  <c r="D971" i="3"/>
  <c r="D962" i="3"/>
  <c r="D961" i="3"/>
  <c r="D960" i="3"/>
  <c r="D959" i="3"/>
  <c r="D957" i="3"/>
  <c r="D956" i="3"/>
  <c r="D954" i="3"/>
  <c r="D953" i="3"/>
  <c r="D952" i="3"/>
  <c r="D951" i="3"/>
  <c r="D950" i="3"/>
  <c r="D949" i="3"/>
  <c r="D940" i="3"/>
  <c r="D939" i="3"/>
  <c r="D938" i="3"/>
  <c r="D937" i="3"/>
  <c r="D935" i="3"/>
  <c r="D934" i="3"/>
  <c r="D932" i="3"/>
  <c r="D931" i="3"/>
  <c r="D930" i="3"/>
  <c r="D929" i="3"/>
  <c r="D928" i="3"/>
  <c r="D927" i="3"/>
  <c r="D918" i="3"/>
  <c r="D917" i="3"/>
  <c r="D916" i="3"/>
  <c r="D915" i="3"/>
  <c r="D913" i="3"/>
  <c r="D912" i="3"/>
  <c r="D910" i="3"/>
  <c r="D909" i="3"/>
  <c r="D908" i="3"/>
  <c r="D907" i="3"/>
  <c r="D906" i="3"/>
  <c r="D905" i="3"/>
  <c r="D896" i="3"/>
  <c r="D895" i="3"/>
  <c r="D894" i="3"/>
  <c r="D893" i="3"/>
  <c r="D891" i="3"/>
  <c r="D890" i="3"/>
  <c r="D888" i="3"/>
  <c r="D887" i="3"/>
  <c r="D886" i="3"/>
  <c r="D885" i="3"/>
  <c r="D884" i="3"/>
  <c r="D883" i="3"/>
  <c r="D874" i="3"/>
  <c r="D873" i="3"/>
  <c r="D872" i="3"/>
  <c r="D871" i="3"/>
  <c r="D869" i="3"/>
  <c r="D868" i="3"/>
  <c r="D859" i="3"/>
  <c r="D858" i="3"/>
  <c r="D857" i="3"/>
  <c r="D856" i="3"/>
  <c r="D855" i="3"/>
  <c r="D854" i="3"/>
  <c r="D852" i="3"/>
  <c r="D851" i="3"/>
  <c r="D850" i="3"/>
  <c r="D849" i="3"/>
  <c r="D847" i="3"/>
  <c r="D846" i="3"/>
  <c r="D844" i="3"/>
  <c r="D843" i="3"/>
  <c r="D842" i="3"/>
  <c r="D841" i="3"/>
  <c r="D840" i="3"/>
  <c r="D839" i="3"/>
  <c r="D830" i="3"/>
  <c r="D829" i="3"/>
  <c r="D828" i="3"/>
  <c r="D827" i="3"/>
  <c r="D825" i="3"/>
  <c r="D824" i="3"/>
  <c r="D822" i="3"/>
  <c r="D821" i="3"/>
  <c r="D820" i="3"/>
  <c r="D819" i="3"/>
  <c r="D818" i="3"/>
  <c r="D817" i="3"/>
  <c r="D808" i="3"/>
  <c r="D807" i="3"/>
  <c r="D806" i="3"/>
  <c r="D805" i="3"/>
  <c r="D803" i="3"/>
  <c r="D802" i="3"/>
  <c r="D786" i="3"/>
  <c r="D785" i="3"/>
  <c r="D784" i="3"/>
  <c r="D783" i="3"/>
  <c r="D781" i="3"/>
  <c r="D780" i="3"/>
  <c r="D778" i="3"/>
  <c r="D777" i="3"/>
  <c r="D776" i="3"/>
  <c r="D775" i="3"/>
  <c r="D774" i="3"/>
  <c r="D773" i="3"/>
  <c r="D764" i="3"/>
  <c r="D763" i="3"/>
  <c r="D762" i="3"/>
  <c r="D761" i="3"/>
  <c r="D759" i="3"/>
  <c r="D758" i="3"/>
  <c r="D756" i="3"/>
  <c r="D755" i="3"/>
  <c r="D754" i="3"/>
  <c r="D753" i="3"/>
  <c r="D752" i="3"/>
  <c r="D751" i="3"/>
  <c r="D742" i="3"/>
  <c r="D741" i="3"/>
  <c r="D740" i="3"/>
  <c r="D739" i="3"/>
  <c r="D737" i="3"/>
  <c r="D734" i="3"/>
  <c r="D733" i="3"/>
  <c r="D732" i="3"/>
  <c r="D731" i="3"/>
  <c r="D730" i="3"/>
  <c r="D729" i="3"/>
  <c r="D720" i="3"/>
  <c r="D719" i="3"/>
  <c r="D718" i="3"/>
  <c r="D717" i="3"/>
  <c r="D715" i="3"/>
  <c r="D714" i="3"/>
  <c r="D712" i="3"/>
  <c r="D711" i="3"/>
  <c r="D710" i="3"/>
  <c r="D709" i="3"/>
  <c r="D708" i="3"/>
  <c r="D707" i="3"/>
  <c r="D698" i="3"/>
  <c r="D697" i="3"/>
  <c r="D696" i="3"/>
  <c r="D695" i="3"/>
  <c r="D693" i="3"/>
  <c r="D692" i="3"/>
  <c r="D676" i="3"/>
  <c r="D675" i="3"/>
  <c r="D674" i="3"/>
  <c r="D673" i="3"/>
  <c r="D671" i="3"/>
  <c r="D670" i="3"/>
  <c r="D668" i="3"/>
  <c r="D667" i="3"/>
  <c r="D666" i="3"/>
  <c r="D665" i="3"/>
  <c r="D664" i="3"/>
  <c r="D663" i="3"/>
  <c r="D654" i="3"/>
  <c r="D653" i="3"/>
  <c r="D652" i="3"/>
  <c r="D651" i="3"/>
  <c r="D649" i="3"/>
  <c r="D648" i="3"/>
  <c r="D646" i="3"/>
  <c r="D645" i="3"/>
  <c r="D644" i="3"/>
  <c r="D643" i="3"/>
  <c r="D642" i="3"/>
  <c r="D641" i="3"/>
  <c r="D632" i="3"/>
  <c r="D631" i="3"/>
  <c r="D630" i="3"/>
  <c r="D629" i="3"/>
  <c r="D627" i="3"/>
  <c r="D626" i="3"/>
  <c r="D624" i="3"/>
  <c r="D623" i="3"/>
  <c r="D622" i="3"/>
  <c r="D621" i="3"/>
  <c r="D620" i="3"/>
  <c r="D619" i="3"/>
  <c r="D610" i="3"/>
  <c r="D609" i="3"/>
  <c r="D608" i="3"/>
  <c r="D607" i="3"/>
  <c r="D605" i="3"/>
  <c r="D604" i="3"/>
  <c r="D595" i="3"/>
  <c r="D594" i="3"/>
  <c r="D593" i="3"/>
  <c r="D592" i="3"/>
  <c r="D591" i="3"/>
  <c r="D590" i="3"/>
  <c r="D588" i="3"/>
  <c r="D587" i="3"/>
  <c r="D586" i="3"/>
  <c r="D585" i="3"/>
  <c r="D583" i="3"/>
  <c r="D582" i="3"/>
  <c r="D580" i="3"/>
  <c r="D579" i="3"/>
  <c r="D578" i="3"/>
  <c r="D577" i="3"/>
  <c r="D576" i="3"/>
  <c r="D575" i="3"/>
  <c r="D566" i="3"/>
  <c r="D565" i="3"/>
  <c r="D564" i="3"/>
  <c r="D563" i="3"/>
  <c r="D561" i="3"/>
  <c r="D560" i="3"/>
  <c r="D558" i="3"/>
  <c r="D557" i="3"/>
  <c r="D556" i="3"/>
  <c r="D555" i="3"/>
  <c r="D554" i="3"/>
  <c r="D553" i="3"/>
  <c r="D544" i="3"/>
  <c r="D543" i="3"/>
  <c r="D542" i="3"/>
  <c r="D541" i="3"/>
  <c r="D539" i="3"/>
  <c r="D538" i="3"/>
  <c r="D536" i="3"/>
  <c r="D535" i="3"/>
  <c r="D534" i="3"/>
  <c r="D533" i="3"/>
  <c r="D532" i="3"/>
  <c r="D531" i="3"/>
  <c r="D522" i="3"/>
  <c r="D521" i="3"/>
  <c r="D520" i="3"/>
  <c r="D519" i="3"/>
  <c r="D517" i="3"/>
  <c r="D516" i="3"/>
  <c r="D514" i="3"/>
  <c r="D513" i="3"/>
  <c r="D512" i="3"/>
  <c r="D511" i="3"/>
  <c r="D510" i="3"/>
  <c r="D509" i="3"/>
  <c r="D500" i="3"/>
  <c r="D499" i="3"/>
  <c r="D498" i="3"/>
  <c r="D497" i="3"/>
  <c r="D495" i="3"/>
  <c r="D494" i="3"/>
  <c r="D492" i="3"/>
  <c r="D491" i="3"/>
  <c r="D490" i="3"/>
  <c r="D489" i="3"/>
  <c r="D488" i="3"/>
  <c r="D487" i="3"/>
  <c r="D478" i="3"/>
  <c r="D477" i="3"/>
  <c r="D476" i="3"/>
  <c r="D475" i="3"/>
  <c r="D473" i="3"/>
  <c r="D472" i="3"/>
  <c r="D470" i="3"/>
  <c r="D469" i="3"/>
  <c r="D468" i="3"/>
  <c r="D467" i="3"/>
  <c r="D466" i="3"/>
  <c r="D465" i="3"/>
  <c r="D456" i="3"/>
  <c r="D455" i="3"/>
  <c r="D454" i="3"/>
  <c r="D453" i="3"/>
  <c r="D451" i="3"/>
  <c r="D450" i="3"/>
  <c r="D448" i="3"/>
  <c r="D447" i="3"/>
  <c r="D446" i="3"/>
  <c r="D445" i="3"/>
  <c r="D444" i="3"/>
  <c r="D443" i="3"/>
  <c r="D434" i="3"/>
  <c r="D433" i="3"/>
  <c r="D432" i="3"/>
  <c r="D431" i="3"/>
  <c r="D429" i="3"/>
  <c r="D428" i="3"/>
  <c r="D426" i="3"/>
  <c r="D425" i="3"/>
  <c r="D424" i="3"/>
  <c r="D423" i="3"/>
  <c r="D422" i="3"/>
  <c r="D421" i="3"/>
  <c r="D412" i="3"/>
  <c r="D411" i="3"/>
  <c r="D410" i="3"/>
  <c r="D409" i="3"/>
  <c r="D407" i="3"/>
  <c r="D406" i="3"/>
  <c r="D390" i="3"/>
  <c r="D389" i="3"/>
  <c r="D388" i="3"/>
  <c r="D387" i="3"/>
  <c r="D385" i="3"/>
  <c r="D384" i="3"/>
  <c r="D368" i="3"/>
  <c r="D367" i="3"/>
  <c r="D366" i="3"/>
  <c r="D365" i="3"/>
  <c r="D363" i="3"/>
  <c r="D362" i="3"/>
  <c r="D360" i="3"/>
  <c r="D359" i="3"/>
  <c r="D358" i="3"/>
  <c r="D357" i="3"/>
  <c r="D356" i="3"/>
  <c r="D355" i="3"/>
  <c r="D346" i="3"/>
  <c r="D345" i="3"/>
  <c r="D344" i="3"/>
  <c r="D343" i="3"/>
  <c r="D341" i="3"/>
  <c r="D340" i="3"/>
  <c r="D338" i="3"/>
  <c r="D337" i="3"/>
  <c r="D336" i="3"/>
  <c r="D335" i="3"/>
  <c r="D334" i="3"/>
  <c r="D333" i="3"/>
  <c r="D324" i="3"/>
  <c r="D323" i="3"/>
  <c r="D322" i="3"/>
  <c r="D321" i="3"/>
  <c r="D319" i="3"/>
  <c r="D318" i="3"/>
  <c r="D316" i="3"/>
  <c r="D315" i="3"/>
  <c r="D314" i="3"/>
  <c r="D313" i="3"/>
  <c r="D312" i="3"/>
  <c r="D311" i="3"/>
  <c r="D302" i="3"/>
  <c r="D301" i="3"/>
  <c r="D300" i="3"/>
  <c r="D299" i="3"/>
  <c r="D297" i="3"/>
  <c r="D296" i="3"/>
  <c r="D294" i="3"/>
  <c r="D293" i="3"/>
  <c r="D292" i="3"/>
  <c r="D291" i="3"/>
  <c r="D290" i="3"/>
  <c r="D289" i="3"/>
  <c r="D280" i="3"/>
  <c r="D279" i="3"/>
  <c r="D278" i="3"/>
  <c r="D277" i="3"/>
  <c r="D275" i="3"/>
  <c r="D274" i="3"/>
  <c r="D272" i="3"/>
  <c r="D271" i="3"/>
  <c r="D270" i="3"/>
  <c r="D269" i="3"/>
  <c r="D268" i="3"/>
  <c r="D267" i="3"/>
  <c r="D258" i="3"/>
  <c r="D257" i="3"/>
  <c r="D256" i="3"/>
  <c r="D255" i="3"/>
  <c r="D253" i="3"/>
  <c r="D252" i="3"/>
  <c r="D250" i="3"/>
  <c r="D249" i="3"/>
  <c r="D248" i="3"/>
  <c r="D247" i="3"/>
  <c r="D246" i="3"/>
  <c r="D245" i="3"/>
  <c r="D236" i="3"/>
  <c r="D235" i="3"/>
  <c r="D234" i="3"/>
  <c r="D233" i="3"/>
  <c r="D231" i="3"/>
  <c r="D230" i="3"/>
  <c r="D227" i="3"/>
  <c r="D226" i="3"/>
  <c r="D225" i="3"/>
  <c r="D224" i="3"/>
  <c r="D223" i="3"/>
  <c r="D214" i="3"/>
  <c r="D213" i="3"/>
  <c r="D212" i="3"/>
  <c r="D211" i="3"/>
  <c r="D209" i="3"/>
  <c r="D208" i="3"/>
  <c r="D206" i="3"/>
  <c r="D205" i="3"/>
  <c r="D204" i="3"/>
  <c r="D203" i="3"/>
  <c r="D202" i="3"/>
  <c r="D201" i="3"/>
  <c r="D192" i="3"/>
  <c r="D191" i="3"/>
  <c r="D190" i="3"/>
  <c r="D189" i="3"/>
  <c r="D187" i="3"/>
  <c r="D186" i="3"/>
  <c r="D184" i="3"/>
  <c r="D183" i="3"/>
  <c r="D182" i="3"/>
  <c r="D181" i="3"/>
  <c r="D180" i="3"/>
  <c r="D179" i="3"/>
  <c r="D170" i="3"/>
  <c r="D169" i="3"/>
  <c r="D168" i="3"/>
  <c r="D167" i="3"/>
  <c r="D165" i="3"/>
  <c r="D164" i="3"/>
  <c r="D162" i="3"/>
  <c r="D161" i="3"/>
  <c r="D160" i="3"/>
  <c r="D159" i="3"/>
  <c r="D158" i="3"/>
  <c r="D157" i="3"/>
  <c r="D142" i="3"/>
  <c r="D140" i="3"/>
  <c r="D139" i="3"/>
  <c r="D138" i="3"/>
  <c r="D137" i="3"/>
  <c r="D135" i="3"/>
  <c r="D134" i="3"/>
  <c r="D132" i="3"/>
  <c r="D131" i="3"/>
  <c r="D130" i="3"/>
  <c r="D129" i="3"/>
  <c r="D128" i="3"/>
  <c r="D127" i="3"/>
  <c r="D118" i="3"/>
  <c r="D117" i="3"/>
  <c r="D116" i="3"/>
  <c r="D115" i="3"/>
  <c r="D113" i="3"/>
  <c r="D112" i="3"/>
  <c r="D110" i="3"/>
  <c r="D109" i="3"/>
  <c r="D108" i="3"/>
  <c r="D107" i="3"/>
  <c r="D106" i="3"/>
  <c r="D105" i="3"/>
  <c r="D96" i="3"/>
  <c r="D95" i="3"/>
  <c r="D94" i="3"/>
  <c r="D93" i="3"/>
  <c r="D91" i="3"/>
  <c r="D90" i="3"/>
  <c r="D88" i="3"/>
  <c r="D87" i="3"/>
  <c r="D86" i="3"/>
  <c r="D85" i="3"/>
  <c r="D84" i="3"/>
  <c r="D83" i="3"/>
  <c r="D74" i="3"/>
  <c r="D73" i="3"/>
  <c r="D72" i="3"/>
  <c r="D71" i="3"/>
  <c r="D69" i="3"/>
  <c r="D68" i="3"/>
  <c r="D66" i="3"/>
  <c r="D65" i="3"/>
  <c r="D64" i="3"/>
  <c r="D63" i="3"/>
  <c r="D62" i="3"/>
  <c r="D61" i="3"/>
  <c r="D52" i="3"/>
  <c r="D51" i="3"/>
  <c r="D50" i="3"/>
  <c r="D49" i="3"/>
  <c r="D47" i="3"/>
  <c r="D46" i="3"/>
  <c r="D44" i="3"/>
  <c r="D43" i="3"/>
  <c r="D42" i="3"/>
  <c r="D41" i="3"/>
  <c r="D40" i="3"/>
  <c r="D39" i="3"/>
  <c r="D30" i="3"/>
  <c r="D29" i="3"/>
  <c r="D28" i="3"/>
  <c r="D27" i="3"/>
  <c r="D25" i="3"/>
  <c r="D24" i="3"/>
  <c r="D22" i="3"/>
  <c r="D21" i="3"/>
  <c r="D20" i="3"/>
  <c r="D19" i="3"/>
  <c r="D18" i="3"/>
  <c r="D17" i="3"/>
  <c r="D15" i="3"/>
  <c r="D14" i="3"/>
  <c r="D13" i="3"/>
  <c r="D8" i="3"/>
  <c r="D7" i="3"/>
  <c r="D49" i="1" l="1"/>
  <c r="D47" i="1"/>
  <c r="D42" i="1"/>
  <c r="F12" i="1" l="1"/>
  <c r="F11" i="1"/>
  <c r="F14" i="1" l="1"/>
  <c r="H92" i="2"/>
  <c r="F25" i="1" l="1"/>
  <c r="C9" i="4" s="1"/>
  <c r="F22" i="1"/>
  <c r="C6" i="4" s="1"/>
  <c r="D2" i="3" l="1"/>
  <c r="G26" i="1" s="1"/>
  <c r="E28" i="1" l="1"/>
  <c r="E29" i="1"/>
  <c r="G30" i="1"/>
  <c r="G38" i="1"/>
  <c r="G29" i="1"/>
  <c r="G37" i="1"/>
  <c r="G28" i="1"/>
  <c r="G36" i="1"/>
  <c r="G39" i="1"/>
  <c r="E37" i="1"/>
  <c r="E38" i="1"/>
  <c r="E39" i="1"/>
  <c r="E36" i="1"/>
  <c r="E31" i="1"/>
  <c r="E30" i="1"/>
  <c r="G31" i="1"/>
  <c r="G32" i="1"/>
  <c r="E32" i="1"/>
  <c r="E49" i="1"/>
  <c r="G44" i="1"/>
  <c r="G47" i="1"/>
  <c r="G49" i="1"/>
  <c r="G42" i="1"/>
  <c r="E44" i="1"/>
  <c r="G52" i="1"/>
  <c r="E52" i="1"/>
  <c r="E42" i="1"/>
  <c r="E47" i="1"/>
  <c r="C4" i="4" l="1"/>
  <c r="C3" i="4"/>
  <c r="D51" i="1"/>
  <c r="D48" i="1"/>
  <c r="G48" i="1" s="1"/>
  <c r="D45" i="1"/>
  <c r="G45" i="1" s="1"/>
  <c r="D43" i="1"/>
  <c r="G43" i="1" s="1"/>
  <c r="D33" i="1"/>
  <c r="G33" i="1" s="1"/>
  <c r="A9" i="4"/>
  <c r="A8" i="4"/>
  <c r="F23" i="1"/>
  <c r="C7" i="4" s="1"/>
  <c r="C30" i="4" l="1"/>
  <c r="E51" i="1"/>
  <c r="G51" i="1"/>
  <c r="E33" i="1"/>
  <c r="E43" i="1"/>
  <c r="E48" i="1"/>
  <c r="E45" i="1"/>
  <c r="E26" i="1"/>
  <c r="F26" i="1"/>
  <c r="F53" i="1" s="1"/>
  <c r="E53" i="1" l="1"/>
  <c r="F55" i="1" l="1"/>
  <c r="G55" i="1" s="1"/>
  <c r="B28" i="4"/>
  <c r="B30" i="4" s="1"/>
</calcChain>
</file>

<file path=xl/sharedStrings.xml><?xml version="1.0" encoding="utf-8"?>
<sst xmlns="http://schemas.openxmlformats.org/spreadsheetml/2006/main" count="3220" uniqueCount="591">
  <si>
    <t>School:</t>
  </si>
  <si>
    <t>Description</t>
  </si>
  <si>
    <t>Account Description</t>
  </si>
  <si>
    <t>Academy Park</t>
  </si>
  <si>
    <t>210</t>
  </si>
  <si>
    <t>Total Budget</t>
  </si>
  <si>
    <t>Loc Text</t>
  </si>
  <si>
    <t>Loc Num</t>
  </si>
  <si>
    <t>Abbr</t>
  </si>
  <si>
    <t>048</t>
  </si>
  <si>
    <t>Hartvigsen Center</t>
  </si>
  <si>
    <t>Hartvigs</t>
  </si>
  <si>
    <t>AcadPark</t>
  </si>
  <si>
    <t>212</t>
  </si>
  <si>
    <t>Arcadia</t>
  </si>
  <si>
    <t>214</t>
  </si>
  <si>
    <t>Bacchus</t>
  </si>
  <si>
    <t>215</t>
  </si>
  <si>
    <t>Beehive</t>
  </si>
  <si>
    <t>216</t>
  </si>
  <si>
    <t>Bennion Elementary</t>
  </si>
  <si>
    <t>Bennion</t>
  </si>
  <si>
    <t>217</t>
  </si>
  <si>
    <t>Jim Bridger</t>
  </si>
  <si>
    <t>JimBridg</t>
  </si>
  <si>
    <t>220</t>
  </si>
  <si>
    <t>Copper Hills</t>
  </si>
  <si>
    <t>CopperHl</t>
  </si>
  <si>
    <t>222</t>
  </si>
  <si>
    <t>Cottonwood Elementary</t>
  </si>
  <si>
    <t>Cottonwd</t>
  </si>
  <si>
    <t>226</t>
  </si>
  <si>
    <t>Crestview</t>
  </si>
  <si>
    <t>Crestvie</t>
  </si>
  <si>
    <t>230</t>
  </si>
  <si>
    <t>Howard R Driggs</t>
  </si>
  <si>
    <t>DriggsEl</t>
  </si>
  <si>
    <t>238</t>
  </si>
  <si>
    <t>Eastwood</t>
  </si>
  <si>
    <t>250</t>
  </si>
  <si>
    <t>Philo Farnsworth</t>
  </si>
  <si>
    <t>Farnswor</t>
  </si>
  <si>
    <t>FoxHills</t>
  </si>
  <si>
    <t>253</t>
  </si>
  <si>
    <t>Fox Hills</t>
  </si>
  <si>
    <t>254</t>
  </si>
  <si>
    <t>John C Fremont</t>
  </si>
  <si>
    <t>Fremont</t>
  </si>
  <si>
    <t>258</t>
  </si>
  <si>
    <t>Robert Frost</t>
  </si>
  <si>
    <t>FrostElm</t>
  </si>
  <si>
    <t>262</t>
  </si>
  <si>
    <t>David Gourley</t>
  </si>
  <si>
    <t>Gourley</t>
  </si>
  <si>
    <t>266</t>
  </si>
  <si>
    <t>Granger Elementary</t>
  </si>
  <si>
    <t>274</t>
  </si>
  <si>
    <t>Hillsdale</t>
  </si>
  <si>
    <t>Hillsdal</t>
  </si>
  <si>
    <t>276</t>
  </si>
  <si>
    <t>Hillside</t>
  </si>
  <si>
    <t>279</t>
  </si>
  <si>
    <t>Hunter Elementary</t>
  </si>
  <si>
    <t>HunterEl</t>
  </si>
  <si>
    <t>280</t>
  </si>
  <si>
    <t>Jackling</t>
  </si>
  <si>
    <t>282</t>
  </si>
  <si>
    <t>Lake Ridge</t>
  </si>
  <si>
    <t>LakeRdge</t>
  </si>
  <si>
    <t>286</t>
  </si>
  <si>
    <t>Lincoln</t>
  </si>
  <si>
    <t>294</t>
  </si>
  <si>
    <t>Magna</t>
  </si>
  <si>
    <t>302</t>
  </si>
  <si>
    <t>Mill Creek</t>
  </si>
  <si>
    <t>MillCrek</t>
  </si>
  <si>
    <t>306</t>
  </si>
  <si>
    <t>Monroe</t>
  </si>
  <si>
    <t>310</t>
  </si>
  <si>
    <t>Morningside</t>
  </si>
  <si>
    <t>Mornngsd</t>
  </si>
  <si>
    <t>314</t>
  </si>
  <si>
    <t>James E Moss</t>
  </si>
  <si>
    <t>MossElem</t>
  </si>
  <si>
    <t>322</t>
  </si>
  <si>
    <t>Oakridge</t>
  </si>
  <si>
    <t>326</t>
  </si>
  <si>
    <t>Oakwood</t>
  </si>
  <si>
    <t>332</t>
  </si>
  <si>
    <t>Douglas T Orchard</t>
  </si>
  <si>
    <t>Orchard</t>
  </si>
  <si>
    <t>333</t>
  </si>
  <si>
    <t>William Penn</t>
  </si>
  <si>
    <t>WillPenn</t>
  </si>
  <si>
    <t>334</t>
  </si>
  <si>
    <t>Pioneer</t>
  </si>
  <si>
    <t>336</t>
  </si>
  <si>
    <t>Pleasant Green</t>
  </si>
  <si>
    <t>PlesntGr</t>
  </si>
  <si>
    <t>338</t>
  </si>
  <si>
    <t>Plymouth</t>
  </si>
  <si>
    <t>342</t>
  </si>
  <si>
    <t>Redwood</t>
  </si>
  <si>
    <t>344</t>
  </si>
  <si>
    <t>Rolling Meadows</t>
  </si>
  <si>
    <t>RollMead</t>
  </si>
  <si>
    <t>346</t>
  </si>
  <si>
    <t>Roosevelt</t>
  </si>
  <si>
    <t>Roosevel</t>
  </si>
  <si>
    <t>350</t>
  </si>
  <si>
    <t>Rosecrest</t>
  </si>
  <si>
    <t>Rosecrst</t>
  </si>
  <si>
    <t>354</t>
  </si>
  <si>
    <t>Carl Sandburg</t>
  </si>
  <si>
    <t>Sandburg</t>
  </si>
  <si>
    <t>356</t>
  </si>
  <si>
    <t>Silver Hills</t>
  </si>
  <si>
    <t>SilvrHil</t>
  </si>
  <si>
    <t>360</t>
  </si>
  <si>
    <t>Calvin S Smith</t>
  </si>
  <si>
    <t>CalSmith</t>
  </si>
  <si>
    <t>366</t>
  </si>
  <si>
    <t>South Kearns</t>
  </si>
  <si>
    <t>SoKearns</t>
  </si>
  <si>
    <t>370</t>
  </si>
  <si>
    <t>Stansbury</t>
  </si>
  <si>
    <t>Stansbur</t>
  </si>
  <si>
    <t>374</t>
  </si>
  <si>
    <t>Taylorsville Elementary</t>
  </si>
  <si>
    <t>TaylorEl</t>
  </si>
  <si>
    <t>376</t>
  </si>
  <si>
    <t>Harry S Truman</t>
  </si>
  <si>
    <t>TrumanEl</t>
  </si>
  <si>
    <t>378</t>
  </si>
  <si>
    <t>Twin Peaks</t>
  </si>
  <si>
    <t>TwinPeak</t>
  </si>
  <si>
    <t>382</t>
  </si>
  <si>
    <t>Upland Terrace</t>
  </si>
  <si>
    <t>UplndTer</t>
  </si>
  <si>
    <t>384</t>
  </si>
  <si>
    <t>Valley Crest</t>
  </si>
  <si>
    <t>ValleyCr</t>
  </si>
  <si>
    <t>386</t>
  </si>
  <si>
    <t>Vista</t>
  </si>
  <si>
    <t>VistaElm</t>
  </si>
  <si>
    <t>394</t>
  </si>
  <si>
    <t>West Kearns</t>
  </si>
  <si>
    <t>W Kearns</t>
  </si>
  <si>
    <t>395</t>
  </si>
  <si>
    <t>West Valley Elementary</t>
  </si>
  <si>
    <t>WestVall</t>
  </si>
  <si>
    <t>396</t>
  </si>
  <si>
    <t>Westbrook</t>
  </si>
  <si>
    <t>Westbroo</t>
  </si>
  <si>
    <t>398</t>
  </si>
  <si>
    <t>Western Hills</t>
  </si>
  <si>
    <t>WestHill</t>
  </si>
  <si>
    <t>402</t>
  </si>
  <si>
    <t>Whittier</t>
  </si>
  <si>
    <t>410</t>
  </si>
  <si>
    <t>Woodrow Wilson</t>
  </si>
  <si>
    <t>Wilson</t>
  </si>
  <si>
    <t>414</t>
  </si>
  <si>
    <t>Woodstock</t>
  </si>
  <si>
    <t>Woodstck</t>
  </si>
  <si>
    <t>506</t>
  </si>
  <si>
    <t>Bennion Jr High</t>
  </si>
  <si>
    <t>BennioJr</t>
  </si>
  <si>
    <t>510</t>
  </si>
  <si>
    <t>Bonneville Jr High</t>
  </si>
  <si>
    <t>Bonnevle</t>
  </si>
  <si>
    <t>522</t>
  </si>
  <si>
    <t>Churchill Jr High</t>
  </si>
  <si>
    <t>Churchll</t>
  </si>
  <si>
    <t>526</t>
  </si>
  <si>
    <t>Eisenhower Jr High</t>
  </si>
  <si>
    <t>Eisenhwr</t>
  </si>
  <si>
    <t>530</t>
  </si>
  <si>
    <t>Evergreen Jr High</t>
  </si>
  <si>
    <t>Evergree</t>
  </si>
  <si>
    <t>538</t>
  </si>
  <si>
    <t>Granite Park Jr High</t>
  </si>
  <si>
    <t>GrantePk</t>
  </si>
  <si>
    <t>540</t>
  </si>
  <si>
    <t>Hunter Jr High</t>
  </si>
  <si>
    <t>HunterJr</t>
  </si>
  <si>
    <t>541</t>
  </si>
  <si>
    <t>Thomas Jefferson Jr High</t>
  </si>
  <si>
    <t>Jeffersn</t>
  </si>
  <si>
    <t>542</t>
  </si>
  <si>
    <t>Kearns Jr High</t>
  </si>
  <si>
    <t>KearnsJr</t>
  </si>
  <si>
    <t>546</t>
  </si>
  <si>
    <t>John F Kennedy Jr High</t>
  </si>
  <si>
    <t>Kennedy</t>
  </si>
  <si>
    <t>548</t>
  </si>
  <si>
    <t>Matheson Jr High</t>
  </si>
  <si>
    <t>Matheson</t>
  </si>
  <si>
    <t>550</t>
  </si>
  <si>
    <t>Olympus Jr High</t>
  </si>
  <si>
    <t>OlympsJr</t>
  </si>
  <si>
    <t>554</t>
  </si>
  <si>
    <t>Valley Jr High</t>
  </si>
  <si>
    <t>ValleyJr</t>
  </si>
  <si>
    <t>558</t>
  </si>
  <si>
    <t>Wasatch Jr High</t>
  </si>
  <si>
    <t>Wasatch</t>
  </si>
  <si>
    <t>562</t>
  </si>
  <si>
    <t>West Lake Jr High</t>
  </si>
  <si>
    <t>WestLake</t>
  </si>
  <si>
    <t>610</t>
  </si>
  <si>
    <t>Cottonwood Sr High</t>
  </si>
  <si>
    <t>CtnnwdHS</t>
  </si>
  <si>
    <t>614</t>
  </si>
  <si>
    <t>Cyprus Sr High</t>
  </si>
  <si>
    <t>CyprusHS</t>
  </si>
  <si>
    <t>622</t>
  </si>
  <si>
    <t>Granger Sr High</t>
  </si>
  <si>
    <t>GrngerHS</t>
  </si>
  <si>
    <t>628</t>
  </si>
  <si>
    <t>Hunter Sr High</t>
  </si>
  <si>
    <t>HunterHS</t>
  </si>
  <si>
    <t>630</t>
  </si>
  <si>
    <t>Kearns Sr High</t>
  </si>
  <si>
    <t>KearnsHS</t>
  </si>
  <si>
    <t>634</t>
  </si>
  <si>
    <t>Olympus Sr High</t>
  </si>
  <si>
    <t>OlympsHS</t>
  </si>
  <si>
    <t>646</t>
  </si>
  <si>
    <t>Skyline Sr High</t>
  </si>
  <si>
    <t>SkylneHS</t>
  </si>
  <si>
    <t>648</t>
  </si>
  <si>
    <t>Taylorsville Sr High</t>
  </si>
  <si>
    <t>TaysvlHS</t>
  </si>
  <si>
    <t>695</t>
  </si>
  <si>
    <t>Please enter your school location number here</t>
  </si>
  <si>
    <t>098</t>
  </si>
  <si>
    <t>YESS</t>
  </si>
  <si>
    <t>368</t>
  </si>
  <si>
    <t>Spring Lane</t>
  </si>
  <si>
    <t>SpLane</t>
  </si>
  <si>
    <t>415</t>
  </si>
  <si>
    <t>Wright Elementary</t>
  </si>
  <si>
    <t>Wright</t>
  </si>
  <si>
    <t>Total Funding</t>
  </si>
  <si>
    <t>Social Security - 7.65%</t>
  </si>
  <si>
    <t>Difference between funding available and amount budgeted</t>
  </si>
  <si>
    <t>Carryover from prior years</t>
  </si>
  <si>
    <t>Total Funding Available</t>
  </si>
  <si>
    <t>228</t>
  </si>
  <si>
    <t>Diamond Ridge</t>
  </si>
  <si>
    <t>DiamRdge</t>
  </si>
  <si>
    <t>Health Insurance*</t>
  </si>
  <si>
    <t>Contract Teacher Salaries</t>
  </si>
  <si>
    <t>Hourly Teachers (Stipends, extra periods, etc.)</t>
  </si>
  <si>
    <t>244</t>
  </si>
  <si>
    <t>Elk Run</t>
  </si>
  <si>
    <t>100</t>
  </si>
  <si>
    <t>Jones Center</t>
  </si>
  <si>
    <t>Jones</t>
  </si>
  <si>
    <t>Total Salaries &amp; Benefits</t>
  </si>
  <si>
    <t>Account Number</t>
  </si>
  <si>
    <t>Budget - Approved Plan</t>
  </si>
  <si>
    <t>Comments</t>
  </si>
  <si>
    <t>Obj</t>
  </si>
  <si>
    <t>Loc-Obj</t>
  </si>
  <si>
    <t>Budget</t>
  </si>
  <si>
    <t>Hidden Column</t>
  </si>
  <si>
    <t>Account</t>
  </si>
  <si>
    <t>Debit</t>
  </si>
  <si>
    <t>Credit</t>
  </si>
  <si>
    <t>Retirement rate used for hourly aides</t>
  </si>
  <si>
    <t>Make sure to budget for health insurance if paying for contract employees</t>
  </si>
  <si>
    <t>Printing</t>
  </si>
  <si>
    <t>086</t>
  </si>
  <si>
    <t>Prevention &amp; Student Placement</t>
  </si>
  <si>
    <t>Prevent &amp; Student</t>
  </si>
  <si>
    <t>213</t>
  </si>
  <si>
    <t>Armstrong</t>
  </si>
  <si>
    <t>Armstrng</t>
  </si>
  <si>
    <t>Retirement - 23.69%</t>
  </si>
  <si>
    <t>Worker's Comp Insurance - 0.5%</t>
  </si>
  <si>
    <t>Granite Connection High</t>
  </si>
  <si>
    <t>GraniteConn</t>
  </si>
  <si>
    <t>USOE #</t>
  </si>
  <si>
    <t>GrangerE</t>
  </si>
  <si>
    <t>FD LOC FY PROG FUNC OBJT CC</t>
  </si>
  <si>
    <t xml:space="preserve">Amount from USOE   </t>
  </si>
  <si>
    <t>Substitute Teachers</t>
  </si>
  <si>
    <t>Field Trip Admissions</t>
  </si>
  <si>
    <t>Student Day Travel (busing)</t>
  </si>
  <si>
    <t>Transportation, hotel, per-diem, registration fees</t>
  </si>
  <si>
    <t>Paraeducators (hourly instructional aides)</t>
  </si>
  <si>
    <t>Sick, peronal leave, professional leave</t>
  </si>
  <si>
    <t>650 (2)</t>
  </si>
  <si>
    <t>classroom instruction</t>
  </si>
  <si>
    <t>Make sure to budget for health ins.&amp; substitutes (sick &amp; pers.lv)</t>
  </si>
  <si>
    <t xml:space="preserve">mClass  </t>
  </si>
  <si>
    <t>100-200</t>
  </si>
  <si>
    <t>Salaries &amp; Benefits:</t>
  </si>
  <si>
    <t>Purchased Professional &amp; Technical Services</t>
  </si>
  <si>
    <t>Other Purchased Services</t>
  </si>
  <si>
    <t>Travel for Staff Overnight Expenses</t>
  </si>
  <si>
    <t>Technology Related Supplies</t>
  </si>
  <si>
    <t>610 (2)</t>
  </si>
  <si>
    <t>Improvement of instructional staff</t>
  </si>
  <si>
    <t>(Services not provided by school district personnel)</t>
  </si>
  <si>
    <t>(supplies that are typically used in conjunction with technology-related hardware or software to help run the classroom, headphones, ink, toner, E-readers, iPads, computers, CDs, flash or jump drives, cables, monitor stands that individually costs less than $5,000.)</t>
  </si>
  <si>
    <r>
      <rPr>
        <b/>
        <sz val="9"/>
        <rFont val="Arial Narrow"/>
        <family val="2"/>
      </rPr>
      <t>Purchased Property</t>
    </r>
    <r>
      <rPr>
        <sz val="9"/>
        <rFont val="Arial Narrow"/>
        <family val="2"/>
      </rPr>
      <t xml:space="preserve"> - Repairs &amp; Maintenance</t>
    </r>
  </si>
  <si>
    <r>
      <t xml:space="preserve">General Supplies </t>
    </r>
    <r>
      <rPr>
        <sz val="9"/>
        <rFont val="Arial Narrow"/>
        <family val="2"/>
      </rPr>
      <t>(student instruction)</t>
    </r>
  </si>
  <si>
    <r>
      <rPr>
        <b/>
        <sz val="9"/>
        <rFont val="Arial Narrow"/>
        <family val="2"/>
      </rPr>
      <t xml:space="preserve">Textbooks </t>
    </r>
    <r>
      <rPr>
        <sz val="9"/>
        <rFont val="Arial Narrow"/>
        <family val="2"/>
      </rPr>
      <t>(Physical Form) includes magazines for</t>
    </r>
  </si>
  <si>
    <r>
      <rPr>
        <b/>
        <sz val="9"/>
        <rFont val="Arial Narrow"/>
        <family val="2"/>
      </rPr>
      <t>eTextbooks</t>
    </r>
    <r>
      <rPr>
        <sz val="9"/>
        <rFont val="Arial Narrow"/>
        <family val="2"/>
      </rPr>
      <t xml:space="preserve"> (Online Curriculum, e.g. ST Math, reading A-Z)</t>
    </r>
  </si>
  <si>
    <r>
      <rPr>
        <b/>
        <sz val="9"/>
        <rFont val="Arial Narrow"/>
        <family val="2"/>
      </rPr>
      <t>eLibrary Books</t>
    </r>
    <r>
      <rPr>
        <sz val="9"/>
        <rFont val="Arial Narrow"/>
        <family val="2"/>
      </rPr>
      <t xml:space="preserve"> (Electronic Form)</t>
    </r>
  </si>
  <si>
    <t>Tuition (Granite Connect online program)</t>
  </si>
  <si>
    <t>Debit JE</t>
  </si>
  <si>
    <t>Credit JE</t>
  </si>
  <si>
    <t>10-212-18-5420-9999-3520-000</t>
  </si>
  <si>
    <t>10-213-18-5420-9999-3520-000</t>
  </si>
  <si>
    <t>10-214-18-5420-9999-3520-000</t>
  </si>
  <si>
    <t>10-215-18-5420-9999-3520-000</t>
  </si>
  <si>
    <t>10-216-18-5420-9999-3520-000</t>
  </si>
  <si>
    <t>10-220-18-5420-9999-3520-000</t>
  </si>
  <si>
    <t>10-222-18-5420-9999-3520-000</t>
  </si>
  <si>
    <t>10-226-18-5420-9999-3520-000</t>
  </si>
  <si>
    <t>10-228-18-5420-9999-3520-000</t>
  </si>
  <si>
    <t>10-230-18-5420-9999-3520-000</t>
  </si>
  <si>
    <t>10-238-18-5420-9999-3520-000</t>
  </si>
  <si>
    <t>10-244-18-5420-9999-3520-000</t>
  </si>
  <si>
    <t>10-250-18-5420-9999-3520-000</t>
  </si>
  <si>
    <t>10-253-18-5420-9999-3520-000</t>
  </si>
  <si>
    <t>10-254-18-5420-9999-3520-000</t>
  </si>
  <si>
    <t>10-258-18-5420-9999-3520-000</t>
  </si>
  <si>
    <t>10-262-18-5420-9999-3520-000</t>
  </si>
  <si>
    <t>10-266-18-5420-9999-3520-000</t>
  </si>
  <si>
    <t>10-274-18-5420-9999-3520-000</t>
  </si>
  <si>
    <t>10-276-18-5420-9999-3520-000</t>
  </si>
  <si>
    <t>10-279-18-5420-9999-3520-000</t>
  </si>
  <si>
    <t>10-280-18-5420-9999-3520-000</t>
  </si>
  <si>
    <t>10-282-18-5420-9999-3520-000</t>
  </si>
  <si>
    <t>10-286-18-5420-9999-3520-000</t>
  </si>
  <si>
    <t>10-294-18-5420-9999-3520-000</t>
  </si>
  <si>
    <t>10-302-18-5420-9999-3520-000</t>
  </si>
  <si>
    <t>10-306-18-5420-9999-3520-000</t>
  </si>
  <si>
    <t>10-310-18-5420-9999-3520-000</t>
  </si>
  <si>
    <t>10-314-18-5420-9999-3520-000</t>
  </si>
  <si>
    <t>10-322-18-5420-9999-3520-000</t>
  </si>
  <si>
    <t>10-326-18-5420-9999-3520-000</t>
  </si>
  <si>
    <t>10-330-18-5420-9999-3520-000</t>
  </si>
  <si>
    <t>10-332-18-5420-9999-3520-000</t>
  </si>
  <si>
    <t>10-333-18-5420-9999-3520-000</t>
  </si>
  <si>
    <t>10-334-18-5420-9999-3520-000</t>
  </si>
  <si>
    <t>10-336-18-5420-9999-3520-000</t>
  </si>
  <si>
    <t>10-338-18-5420-9999-3520-000</t>
  </si>
  <si>
    <t>10-342-18-5420-9999-3520-000</t>
  </si>
  <si>
    <t>10-344-18-5420-9999-3520-000</t>
  </si>
  <si>
    <t>10-346-18-5420-9999-3520-000</t>
  </si>
  <si>
    <t>10-350-18-5420-9999-3520-000</t>
  </si>
  <si>
    <t>10-354-18-5420-9999-3520-000</t>
  </si>
  <si>
    <t>10-356-18-5420-9999-3520-000</t>
  </si>
  <si>
    <t>10-360-18-5420-9999-3520-000</t>
  </si>
  <si>
    <t>10-366-18-5420-9999-3520-000</t>
  </si>
  <si>
    <t>10-368-18-5420-9999-3520-000</t>
  </si>
  <si>
    <t>10-370-18-5420-9999-3520-000</t>
  </si>
  <si>
    <t>10-374-18-5420-9999-3520-000</t>
  </si>
  <si>
    <t>10-376-18-5420-9999-3520-000</t>
  </si>
  <si>
    <t>10-378-18-5420-9999-3520-000</t>
  </si>
  <si>
    <t>10-382-18-5420-9999-3520-000</t>
  </si>
  <si>
    <t>10-384-18-5420-9999-3520-000</t>
  </si>
  <si>
    <t>10-386-18-5420-9999-3520-000</t>
  </si>
  <si>
    <t>10-394-18-5420-9999-3520-000</t>
  </si>
  <si>
    <t>10-395-18-5420-9999-3520-000</t>
  </si>
  <si>
    <t>10-396-18-5420-9999-3520-000</t>
  </si>
  <si>
    <t>10-398-18-5420-9999-3520-000</t>
  </si>
  <si>
    <t>10-402-18-5420-9999-3520-000</t>
  </si>
  <si>
    <t>10-410-18-5420-9999-3520-000</t>
  </si>
  <si>
    <t>10-414-18-5420-9999-3520-000</t>
  </si>
  <si>
    <t>10-415-18-5420-9999-3520-000</t>
  </si>
  <si>
    <t>10-506-18-5420-9999-3520-000</t>
  </si>
  <si>
    <t>10-510-18-5420-9999-3520-000</t>
  </si>
  <si>
    <t>10-522-18-5420-9999-3520-000</t>
  </si>
  <si>
    <t>10-526-18-5420-9999-3520-000</t>
  </si>
  <si>
    <t>10-530-18-5420-9999-3520-000</t>
  </si>
  <si>
    <t>10-538-18-5420-9999-3520-000</t>
  </si>
  <si>
    <t>10-540-18-5420-9999-3520-000</t>
  </si>
  <si>
    <t>10-541-18-5420-9999-3520-000</t>
  </si>
  <si>
    <t>10-542-18-5420-9999-3520-000</t>
  </si>
  <si>
    <t>10-546-18-5420-9999-3520-000</t>
  </si>
  <si>
    <t>10-548-18-5420-9999-3520-000</t>
  </si>
  <si>
    <t>10-550-18-5420-9999-3520-000</t>
  </si>
  <si>
    <t>10-554-18-5420-9999-3520-000</t>
  </si>
  <si>
    <t>10-558-18-5420-9999-3520-000</t>
  </si>
  <si>
    <t>10-562-18-5420-9999-3520-000</t>
  </si>
  <si>
    <t>10-610-18-5420-9999-3520-000</t>
  </si>
  <si>
    <t>10-614-18-5420-9999-3520-000</t>
  </si>
  <si>
    <t>10-622-18-5420-9999-3520-000</t>
  </si>
  <si>
    <t>10-628-18-5420-9999-3520-000</t>
  </si>
  <si>
    <t>10-630-18-5420-9999-3520-000</t>
  </si>
  <si>
    <t>10-634-18-5420-9999-3520-000</t>
  </si>
  <si>
    <t>10-646-18-5420-9999-3520-000</t>
  </si>
  <si>
    <t>10-648-18-5420-9999-3520-000</t>
  </si>
  <si>
    <t>10-695-18-5420-9999-3520-000</t>
  </si>
  <si>
    <t>10-217-18-5420-9999-3520-000</t>
  </si>
  <si>
    <t>Technical Services (software maintenance agreements, customized items, testing services; SuccessMaker)</t>
  </si>
  <si>
    <r>
      <rPr>
        <b/>
        <sz val="9"/>
        <rFont val="Arial Narrow"/>
        <family val="2"/>
      </rPr>
      <t>Library Books</t>
    </r>
    <r>
      <rPr>
        <sz val="9"/>
        <rFont val="Arial Narrow"/>
        <family val="2"/>
      </rPr>
      <t xml:space="preserve"> (Physical Form) includes magazines for library</t>
    </r>
  </si>
  <si>
    <t>*If the school pays for contract salaries from Trust Lands money, health insurance costs will also be charged to the budget. If you have any questions about how much to budget for health insurance, please contact the budget office at 385-646-4554 or jmpotter@graniteschools.org.</t>
  </si>
  <si>
    <t>LAND Trust Budget Worksheet</t>
  </si>
  <si>
    <t>Emp. Training &amp; Dev. (external vendors to conduct training or PD [Leader in Me] including conf. or workshop reg. fees associated with conf. or workshops that do not require an overnight stay.)</t>
  </si>
  <si>
    <t>Total Purchased Prof. &amp; Tech. Services</t>
  </si>
  <si>
    <t>Total Other Purchased Services</t>
  </si>
  <si>
    <t>Technical Services (student testing services-ACT, AP)</t>
  </si>
  <si>
    <t>Professional Education Services (assemblies, contracted instr. serv.)</t>
  </si>
  <si>
    <t>FY 2019-20</t>
  </si>
  <si>
    <t>2019 Carryover</t>
  </si>
  <si>
    <t>FY 20 Allocation</t>
  </si>
  <si>
    <t>10-048-19-5420-9999-3520-000</t>
  </si>
  <si>
    <t>10-086-19-5420-9999-3520-000</t>
  </si>
  <si>
    <t>10-098-19-5420-9999-3520-000</t>
  </si>
  <si>
    <t>10-100-19-5420-9999-3520-000</t>
  </si>
  <si>
    <t>10-210-19-5420-9999-3520-000</t>
  </si>
  <si>
    <t>CARRYOVER TO FY20</t>
  </si>
  <si>
    <t>FY 2020 Allocation</t>
  </si>
  <si>
    <t>2020 Funding</t>
  </si>
  <si>
    <t>Revised FY 20 Budget</t>
  </si>
  <si>
    <t>350 (2)</t>
  </si>
  <si>
    <t>518 (2)</t>
  </si>
  <si>
    <t>Two p-Pods, augmentative devices, sensory items</t>
  </si>
  <si>
    <t>Arbinger trainer</t>
  </si>
  <si>
    <t>Teaching assistant</t>
  </si>
  <si>
    <t>Reading tutor</t>
  </si>
  <si>
    <t>Gynzy, Chromebooks or similar, VEND, SmartBoard software</t>
  </si>
  <si>
    <t>Easy Tech, Reading Horizons, Aleks</t>
  </si>
  <si>
    <t>Classroom teacher, instructional aides, substitutes</t>
  </si>
  <si>
    <t>Paraeducators</t>
  </si>
  <si>
    <t>UCET conference registrations</t>
  </si>
  <si>
    <t>Chromebooks and cart</t>
  </si>
  <si>
    <t>Substitutes, before/after school programs, stipends, paraprofessionals</t>
  </si>
  <si>
    <t>Utah Systems Conference, PLC Communities at Work</t>
  </si>
  <si>
    <t>Materials for Literacy Night, student data books</t>
  </si>
  <si>
    <t>Aides, substitutes, stipends</t>
  </si>
  <si>
    <t>student transportation</t>
  </si>
  <si>
    <t>field trip admissions</t>
  </si>
  <si>
    <t>Wonders books, Go Math books</t>
  </si>
  <si>
    <t>Paraeducators, substitutes</t>
  </si>
  <si>
    <t>FOSS Science Kits, math manipulatives, materials &amp; supplies that support STEM</t>
  </si>
  <si>
    <t xml:space="preserve">Chromebooks   </t>
  </si>
  <si>
    <t>Spelling City, Lexia, ST Math</t>
  </si>
  <si>
    <t>conference registration, travel, per diem</t>
  </si>
  <si>
    <t>transportation - state math contest</t>
  </si>
  <si>
    <t>state math contest registration fee</t>
  </si>
  <si>
    <t>Reading and writing books for ELL</t>
  </si>
  <si>
    <t>subs, FTE, paras, tutoring, extra periods, AP/credit recovery tutoring</t>
  </si>
  <si>
    <t>Extra periods, tutoring, stipends, substitutes, aides</t>
  </si>
  <si>
    <t>professional development</t>
  </si>
  <si>
    <t>AVID</t>
  </si>
  <si>
    <t>Field trips</t>
  </si>
  <si>
    <t>student council leadership training</t>
  </si>
  <si>
    <t>Paraeducators, substitutes, 1 FTE, stipends BHA</t>
  </si>
  <si>
    <t>mClass, iPads, Chromebooks</t>
  </si>
  <si>
    <t>ST Math, Raz Kids</t>
  </si>
  <si>
    <t>FTE, paraprofessionals, substitutes</t>
  </si>
  <si>
    <t>library books &amp; leveled readers</t>
  </si>
  <si>
    <t>reading intervention &amp; math supplies</t>
  </si>
  <si>
    <t>Stipends, aides, substitutes</t>
  </si>
  <si>
    <t>reading lab supplies, awards</t>
  </si>
  <si>
    <t>IXL, Big Brains for math and reading practice</t>
  </si>
  <si>
    <t>spelling, reading, and writing programs</t>
  </si>
  <si>
    <t>Aides, after-school tutoring, STAR, stipends, social worker hourly salary, subs</t>
  </si>
  <si>
    <t>classroom devices, Chromebooks</t>
  </si>
  <si>
    <t>Aides, substitutes</t>
  </si>
  <si>
    <t>Wonders, fluency and comprehension workbooks</t>
  </si>
  <si>
    <t>mClass</t>
  </si>
  <si>
    <t>Chromebooks</t>
  </si>
  <si>
    <t>Paras, substitutes</t>
  </si>
  <si>
    <t xml:space="preserve">Chromebooks </t>
  </si>
  <si>
    <t>digital learning tools for students</t>
  </si>
  <si>
    <t>digital learning tools for teachers</t>
  </si>
  <si>
    <t>Substitutes, .5 FTE, club teacher</t>
  </si>
  <si>
    <t>STEM, coding, garden club supplies</t>
  </si>
  <si>
    <t>materials to supply Makers' Space</t>
  </si>
  <si>
    <t>Paraeducators, before/after school tutoring, substitutes, stipends</t>
  </si>
  <si>
    <t>UMTSS conference</t>
  </si>
  <si>
    <t>admission fees for field trip</t>
  </si>
  <si>
    <t>General supplies, positive reinforcements</t>
  </si>
  <si>
    <t>Chromebooks, etc.</t>
  </si>
  <si>
    <t>FTE</t>
  </si>
  <si>
    <t>FTE, aides</t>
  </si>
  <si>
    <t>.5 FTE, Paras, stipend</t>
  </si>
  <si>
    <t>Busing for field trips</t>
  </si>
  <si>
    <t>student incentives &amp; planners, supplies for home reading prog.</t>
  </si>
  <si>
    <t>.5 FTE, paras, substitutes, stipends</t>
  </si>
  <si>
    <t>Utah Coalition for Educational Technology</t>
  </si>
  <si>
    <t>STEM lab equipment</t>
  </si>
  <si>
    <t>electricity supplies</t>
  </si>
  <si>
    <t>stipends, paraeducators, AmeriCorp,</t>
  </si>
  <si>
    <t>aides, substitutes</t>
  </si>
  <si>
    <t>ST Math</t>
  </si>
  <si>
    <t>.5 STS, aides, substitutes</t>
  </si>
  <si>
    <t>Paras</t>
  </si>
  <si>
    <t>math &amp; science materials, supplies for classrooms &amp; science lab</t>
  </si>
  <si>
    <t>Reading aides, stipends, substitutes,</t>
  </si>
  <si>
    <t>registration fees</t>
  </si>
  <si>
    <t>Paras, substitutes, stipends</t>
  </si>
  <si>
    <t>Behavior incentives</t>
  </si>
  <si>
    <t>FTE, paras</t>
  </si>
  <si>
    <t>Americorp coordinator, Tanner Dance, Visual Arts instructor</t>
  </si>
  <si>
    <t>Busing</t>
  </si>
  <si>
    <t>incentives</t>
  </si>
  <si>
    <t>Chromebooks &amp; carts</t>
  </si>
  <si>
    <t xml:space="preserve">Inner Explorer Mindfulness Program </t>
  </si>
  <si>
    <t>Social Studies textbooks</t>
  </si>
  <si>
    <t>Kindergarten teacher</t>
  </si>
  <si>
    <t>printing for interventions</t>
  </si>
  <si>
    <t>STEM materials and kits</t>
  </si>
  <si>
    <t>technology devices</t>
  </si>
  <si>
    <t>Tanner Dance</t>
  </si>
  <si>
    <t>Training on dyslexia</t>
  </si>
  <si>
    <t>.5 FTE, paras, substitutes</t>
  </si>
  <si>
    <t>FTE, paras, BHA</t>
  </si>
  <si>
    <t>Chromebooks, audio enhancement</t>
  </si>
  <si>
    <t>library books</t>
  </si>
  <si>
    <t>Leader in Me</t>
  </si>
  <si>
    <t>Reading support teacher, stipends</t>
  </si>
  <si>
    <t>manipulatives</t>
  </si>
  <si>
    <t>leveled reading materials, Wonders, Time, Scholastic, Studies Weekly</t>
  </si>
  <si>
    <t>substitutes, paras, .5 FTE</t>
  </si>
  <si>
    <t>Science teacher</t>
  </si>
  <si>
    <t>busing</t>
  </si>
  <si>
    <t>student planners</t>
  </si>
  <si>
    <t xml:space="preserve">headphones, chargers, mice, etc. </t>
  </si>
  <si>
    <t>Substitutes, before/after school intervention, stipends, paras</t>
  </si>
  <si>
    <t>UMTSS</t>
  </si>
  <si>
    <t>Paras, substitutes, BHA</t>
  </si>
  <si>
    <t xml:space="preserve">Chromebooks  </t>
  </si>
  <si>
    <t>FTE, paras, substitutes, stipends</t>
  </si>
  <si>
    <t>Robotics and/or STEM equipment</t>
  </si>
  <si>
    <t>FTE, extended day, paras</t>
  </si>
  <si>
    <t>Wonders materials</t>
  </si>
  <si>
    <t>Scholastic magazine</t>
  </si>
  <si>
    <t>headphones</t>
  </si>
  <si>
    <t>FTE, substitutes, paras</t>
  </si>
  <si>
    <t>Chromebooks, headphones</t>
  </si>
  <si>
    <t>Hands-on Science</t>
  </si>
  <si>
    <t>Paras, .5 FTE, substitutes, stipends</t>
  </si>
  <si>
    <t>SmartBoards &amp; Projectors</t>
  </si>
  <si>
    <t>Playworks</t>
  </si>
  <si>
    <t>teacher microphones</t>
  </si>
  <si>
    <t>sensory items for calm room</t>
  </si>
  <si>
    <t>Chromebooks and carts</t>
  </si>
  <si>
    <t>FTE, Paras</t>
  </si>
  <si>
    <t>.5 FTE school technology specialist, substitutes, paras, stipends</t>
  </si>
  <si>
    <t>.5 FTE</t>
  </si>
  <si>
    <t>Read to Succeed Coordinators, Playworks coaching</t>
  </si>
  <si>
    <t>technology equipment</t>
  </si>
  <si>
    <t>Extra periods</t>
  </si>
  <si>
    <t>Shmoop</t>
  </si>
  <si>
    <t>FTE, teacher hourly, paras</t>
  </si>
  <si>
    <t>FTE, substitutes</t>
  </si>
  <si>
    <t>paras, extra periods</t>
  </si>
  <si>
    <t>Reduce class size, paras, tutoring</t>
  </si>
  <si>
    <t>incentives, student planners</t>
  </si>
  <si>
    <t>salary for Lang. Arts, AVID, Coding classes, aides, substitutes, stipends</t>
  </si>
  <si>
    <t>UMLA</t>
  </si>
  <si>
    <t>student busing</t>
  </si>
  <si>
    <t>AVID, Nat'l Schools to Watch</t>
  </si>
  <si>
    <t>Paras, FTE</t>
  </si>
  <si>
    <t>Extra periods, FTE, substitutes, teacher hourly, paras</t>
  </si>
  <si>
    <t>student admissions</t>
  </si>
  <si>
    <t>teacher hourly, stipends, FTE</t>
  </si>
  <si>
    <t>Paras, Math Tutor, substitutes, stipends</t>
  </si>
  <si>
    <t>Instrument repairs</t>
  </si>
  <si>
    <t>NewsELA, IXL, ST Math, etc.</t>
  </si>
  <si>
    <t>Reflex Math</t>
  </si>
  <si>
    <t>Paras, FTE, substitutes, stipends</t>
  </si>
  <si>
    <t>STEAM supplies</t>
  </si>
  <si>
    <t>FTE, tutoring, paras</t>
  </si>
  <si>
    <t>ACT</t>
  </si>
  <si>
    <t>extra periods, paras, stipends</t>
  </si>
  <si>
    <t>FTE, after-school ACT prep</t>
  </si>
  <si>
    <t>FTE, after-school labs, credit recovery, substitutes, paras, stipends, instructional coach</t>
  </si>
  <si>
    <t>Laptops, tablets or Chromebooks, calculators</t>
  </si>
  <si>
    <t>EOS</t>
  </si>
  <si>
    <t>Instructional coach, aides, stipends, subs, teacher hourly</t>
  </si>
  <si>
    <t>FTE, ACT Prep class, stipends</t>
  </si>
  <si>
    <t>ALEKS, Newsela</t>
  </si>
  <si>
    <t>Chromebooks, calculators, SmartBoards</t>
  </si>
  <si>
    <t>extra periods, paras, FTE, stipends</t>
  </si>
  <si>
    <t>IB training</t>
  </si>
  <si>
    <t>AVID and AP conference</t>
  </si>
  <si>
    <t>extra periods, paras</t>
  </si>
  <si>
    <t>National Alternative Education Conference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</si>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</sst>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
    <numFmt numFmtId="165" formatCode="[$-409]mmmm\ d\,\ yyyy;@"/>
  </numFmts>
  <fonts count="39"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sz val="8"/>
      <name val="Times New Roman"/>
      <family val="1"/>
    </font>
    <font>
      <b/>
      <sz val="10"/>
      <name val="Times New Roman"/>
      <family val="1"/>
    </font>
    <font>
      <sz val="1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b/>
      <sz val="10"/>
      <name val="Arial"/>
      <family val="2"/>
    </font>
    <font>
      <sz val="10"/>
      <name val="Arial"/>
      <family val="2"/>
    </font>
    <font>
      <b/>
      <sz val="9"/>
      <name val="Arial Narrow"/>
      <family val="2"/>
    </font>
    <font>
      <sz val="9"/>
      <name val="Times New Roman"/>
      <family val="1"/>
    </font>
    <font>
      <sz val="9"/>
      <name val="Arial Narrow"/>
      <family val="2"/>
    </font>
    <font>
      <b/>
      <sz val="9"/>
      <color indexed="10"/>
      <name val="Arial Narrow"/>
      <family val="2"/>
    </font>
    <font>
      <b/>
      <sz val="9"/>
      <color rgb="FFFF0000"/>
      <name val="Arial Narrow"/>
      <family val="2"/>
    </font>
    <font>
      <sz val="9"/>
      <color rgb="FFFF0000"/>
      <name val="Arial Narrow"/>
      <family val="2"/>
    </font>
    <font>
      <strike/>
      <sz val="11"/>
      <color theme="1"/>
      <name val="Calibri"/>
      <family val="2"/>
      <scheme val="minor"/>
    </font>
    <font>
      <strike/>
      <sz val="10"/>
      <name val="Times New Roman"/>
      <family val="1"/>
    </font>
    <font>
      <strike/>
      <sz val="10"/>
      <name val="Arial"/>
      <family val="2"/>
    </font>
  </fonts>
  <fills count="37">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9">
    <xf numFmtId="0" fontId="0" fillId="0" borderId="0"/>
    <xf numFmtId="43" fontId="7" fillId="0" borderId="0" applyFont="0" applyFill="0" applyBorder="0" applyAlignment="0" applyProtection="0"/>
    <xf numFmtId="44" fontId="7" fillId="0" borderId="0" applyFon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6" applyNumberFormat="0" applyAlignment="0" applyProtection="0"/>
    <xf numFmtId="0" fontId="19" fillId="9" borderId="7" applyNumberFormat="0" applyAlignment="0" applyProtection="0"/>
    <xf numFmtId="0" fontId="20" fillId="9" borderId="6" applyNumberFormat="0" applyAlignment="0" applyProtection="0"/>
    <xf numFmtId="0" fontId="21" fillId="0" borderId="8" applyNumberFormat="0" applyFill="0" applyAlignment="0" applyProtection="0"/>
    <xf numFmtId="0" fontId="22" fillId="10"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6" fillId="35" borderId="0" applyNumberFormat="0" applyBorder="0" applyAlignment="0" applyProtection="0"/>
    <xf numFmtId="0" fontId="6" fillId="0" borderId="0"/>
    <xf numFmtId="43" fontId="6" fillId="0" borderId="0" applyFont="0" applyFill="0" applyBorder="0" applyAlignment="0" applyProtection="0"/>
    <xf numFmtId="0" fontId="6" fillId="11" borderId="10" applyNumberFormat="0" applyFont="0" applyAlignment="0" applyProtection="0"/>
    <xf numFmtId="0" fontId="5" fillId="0" borderId="0"/>
    <xf numFmtId="43" fontId="5" fillId="0" borderId="0" applyFont="0" applyFill="0" applyBorder="0" applyAlignment="0" applyProtection="0"/>
    <xf numFmtId="0" fontId="5" fillId="11" borderId="10"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43" fontId="4" fillId="0" borderId="0" applyFont="0" applyFill="0" applyBorder="0" applyAlignment="0" applyProtection="0"/>
    <xf numFmtId="0" fontId="27" fillId="0" borderId="0" applyNumberFormat="0" applyFill="0" applyBorder="0" applyAlignment="0" applyProtection="0"/>
    <xf numFmtId="0" fontId="4" fillId="11" borderId="10"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 fillId="0" borderId="0"/>
    <xf numFmtId="43" fontId="3" fillId="0" borderId="0" applyFont="0" applyFill="0" applyBorder="0" applyAlignment="0" applyProtection="0"/>
  </cellStyleXfs>
  <cellXfs count="146">
    <xf numFmtId="0" fontId="0" fillId="0" borderId="0" xfId="0"/>
    <xf numFmtId="0" fontId="0" fillId="0" borderId="0" xfId="0" applyAlignment="1">
      <alignment horizontal="center"/>
    </xf>
    <xf numFmtId="43" fontId="0" fillId="0" borderId="0" xfId="1" applyFont="1"/>
    <xf numFmtId="0" fontId="9" fillId="0" borderId="1" xfId="0" applyFont="1" applyBorder="1" applyAlignment="1">
      <alignment horizontal="center"/>
    </xf>
    <xf numFmtId="164" fontId="9" fillId="0" borderId="1" xfId="0" applyNumberFormat="1" applyFont="1" applyBorder="1" applyAlignment="1">
      <alignment horizontal="center"/>
    </xf>
    <xf numFmtId="164" fontId="0" fillId="0" borderId="0" xfId="0" applyNumberFormat="1" applyAlignment="1">
      <alignment horizontal="center"/>
    </xf>
    <xf numFmtId="0" fontId="10" fillId="0" borderId="0" xfId="0" applyFont="1"/>
    <xf numFmtId="43" fontId="10" fillId="0" borderId="0" xfId="1" applyFont="1"/>
    <xf numFmtId="0" fontId="10" fillId="0" borderId="1" xfId="0" applyFont="1" applyBorder="1" applyAlignment="1">
      <alignment horizontal="center"/>
    </xf>
    <xf numFmtId="43" fontId="10" fillId="0" borderId="1" xfId="1" applyFont="1" applyBorder="1" applyAlignment="1">
      <alignment horizontal="center"/>
    </xf>
    <xf numFmtId="164" fontId="10" fillId="0" borderId="0" xfId="0" applyNumberFormat="1" applyFont="1" applyAlignment="1">
      <alignment horizontal="center"/>
    </xf>
    <xf numFmtId="0" fontId="10" fillId="0" borderId="0" xfId="0" applyFont="1" applyAlignment="1">
      <alignment horizontal="center"/>
    </xf>
    <xf numFmtId="43" fontId="10" fillId="0" borderId="0" xfId="0" applyNumberFormat="1" applyFont="1"/>
    <xf numFmtId="43" fontId="9" fillId="0" borderId="1" xfId="1" quotePrefix="1" applyFont="1" applyFill="1" applyBorder="1" applyAlignment="1">
      <alignment horizontal="center"/>
    </xf>
    <xf numFmtId="43" fontId="9" fillId="0" borderId="1" xfId="1" applyFont="1" applyFill="1" applyBorder="1" applyAlignment="1">
      <alignment horizontal="center"/>
    </xf>
    <xf numFmtId="43" fontId="10" fillId="0" borderId="1" xfId="1" applyFont="1" applyBorder="1"/>
    <xf numFmtId="0" fontId="10" fillId="0" borderId="1" xfId="0" quotePrefix="1" applyFont="1" applyBorder="1" applyAlignment="1">
      <alignment horizontal="center"/>
    </xf>
    <xf numFmtId="164" fontId="10" fillId="0" borderId="1" xfId="0" applyNumberFormat="1" applyFont="1" applyBorder="1" applyAlignment="1">
      <alignment horizontal="left"/>
    </xf>
    <xf numFmtId="0" fontId="10" fillId="0" borderId="1" xfId="0" applyFont="1" applyBorder="1"/>
    <xf numFmtId="0" fontId="7" fillId="0" borderId="1" xfId="0" quotePrefix="1" applyFont="1" applyBorder="1" applyAlignment="1">
      <alignment horizontal="center"/>
    </xf>
    <xf numFmtId="164" fontId="7" fillId="0" borderId="1" xfId="0" applyNumberFormat="1" applyFont="1" applyBorder="1" applyAlignment="1">
      <alignment horizontal="left"/>
    </xf>
    <xf numFmtId="0" fontId="7" fillId="0" borderId="1" xfId="0" applyFont="1" applyBorder="1"/>
    <xf numFmtId="44" fontId="10" fillId="0" borderId="0" xfId="2" applyFont="1"/>
    <xf numFmtId="0" fontId="7" fillId="0" borderId="0" xfId="0" applyFont="1" applyAlignment="1">
      <alignment horizontal="center"/>
    </xf>
    <xf numFmtId="43" fontId="28" fillId="0" borderId="2" xfId="1" applyFont="1" applyFill="1" applyBorder="1" applyAlignment="1">
      <alignment horizontal="center"/>
    </xf>
    <xf numFmtId="43" fontId="29" fillId="0" borderId="0" xfId="1" applyFont="1"/>
    <xf numFmtId="49" fontId="29" fillId="0" borderId="0" xfId="0" applyNumberFormat="1" applyFont="1" applyAlignment="1">
      <alignment horizontal="center"/>
    </xf>
    <xf numFmtId="0" fontId="29" fillId="4" borderId="0" xfId="0" applyFont="1" applyFill="1" applyAlignment="1">
      <alignment horizontal="left"/>
    </xf>
    <xf numFmtId="0" fontId="28" fillId="4" borderId="0" xfId="0" applyFont="1" applyFill="1" applyAlignment="1">
      <alignment horizontal="left"/>
    </xf>
    <xf numFmtId="0" fontId="30" fillId="0" borderId="0" xfId="0" applyFont="1" applyProtection="1"/>
    <xf numFmtId="0" fontId="32" fillId="0" borderId="0" xfId="0" applyFont="1" applyProtection="1"/>
    <xf numFmtId="0" fontId="32" fillId="0" borderId="0" xfId="0" applyFont="1" applyAlignment="1" applyProtection="1">
      <alignment wrapText="1"/>
    </xf>
    <xf numFmtId="43" fontId="32" fillId="0" borderId="0" xfId="1" applyFont="1" applyProtection="1"/>
    <xf numFmtId="43" fontId="32" fillId="0" borderId="0" xfId="1" applyFont="1" applyAlignment="1" applyProtection="1">
      <alignment horizontal="left" wrapText="1"/>
    </xf>
    <xf numFmtId="0" fontId="35" fillId="0" borderId="0" xfId="0" quotePrefix="1" applyFont="1" applyFill="1" applyBorder="1" applyAlignment="1" applyProtection="1">
      <alignment horizontal="left" vertical="top"/>
    </xf>
    <xf numFmtId="43" fontId="32" fillId="0" borderId="0" xfId="1" quotePrefix="1" applyFont="1" applyFill="1" applyBorder="1" applyAlignment="1" applyProtection="1">
      <alignment horizontal="left" vertical="top"/>
    </xf>
    <xf numFmtId="43" fontId="32" fillId="2" borderId="1" xfId="1" applyFont="1" applyFill="1" applyBorder="1" applyAlignment="1" applyProtection="1">
      <alignment vertical="top"/>
      <protection locked="0"/>
    </xf>
    <xf numFmtId="43" fontId="32" fillId="2" borderId="1" xfId="1" applyFont="1" applyFill="1" applyBorder="1" applyAlignment="1" applyProtection="1">
      <alignment horizontal="left" vertical="top" wrapText="1"/>
      <protection locked="0"/>
    </xf>
    <xf numFmtId="43" fontId="32" fillId="3" borderId="1" xfId="1" applyFont="1" applyFill="1" applyBorder="1" applyAlignment="1" applyProtection="1">
      <alignment vertical="top"/>
    </xf>
    <xf numFmtId="0" fontId="35" fillId="0" borderId="0" xfId="0" quotePrefix="1" applyFont="1" applyFill="1" applyBorder="1" applyAlignment="1" applyProtection="1">
      <alignment horizontal="center" vertical="top"/>
    </xf>
    <xf numFmtId="0" fontId="30" fillId="0" borderId="0" xfId="0" quotePrefix="1" applyFont="1" applyBorder="1" applyAlignment="1" applyProtection="1">
      <alignment horizontal="left" vertical="top" wrapText="1"/>
    </xf>
    <xf numFmtId="0" fontId="35" fillId="0" borderId="0" xfId="0" quotePrefix="1" applyFont="1" applyBorder="1" applyAlignment="1" applyProtection="1">
      <alignment horizontal="center" vertical="top"/>
    </xf>
    <xf numFmtId="0" fontId="32" fillId="0" borderId="0" xfId="0" quotePrefix="1" applyFont="1" applyBorder="1" applyAlignment="1" applyProtection="1">
      <alignment horizontal="left" vertical="top" wrapText="1"/>
    </xf>
    <xf numFmtId="0" fontId="30" fillId="0" borderId="0" xfId="0" applyFont="1" applyAlignment="1" applyProtection="1">
      <alignment wrapText="1"/>
    </xf>
    <xf numFmtId="43" fontId="30" fillId="0" borderId="0" xfId="1" applyFont="1" applyProtection="1"/>
    <xf numFmtId="43" fontId="30" fillId="0" borderId="0" xfId="1" applyFont="1" applyAlignment="1" applyProtection="1">
      <alignment horizontal="left" wrapText="1"/>
    </xf>
    <xf numFmtId="0" fontId="35" fillId="0" borderId="0" xfId="0" applyFont="1" applyFill="1" applyAlignment="1" applyProtection="1">
      <alignment wrapText="1"/>
    </xf>
    <xf numFmtId="0" fontId="35" fillId="0" borderId="0" xfId="0" applyFont="1" applyFill="1" applyProtection="1"/>
    <xf numFmtId="0" fontId="32" fillId="0" borderId="0" xfId="0" applyFont="1" applyFill="1" applyAlignment="1" applyProtection="1">
      <alignment wrapText="1"/>
    </xf>
    <xf numFmtId="0" fontId="32" fillId="0" borderId="0" xfId="0" applyFont="1" applyFill="1" applyProtection="1"/>
    <xf numFmtId="43" fontId="10" fillId="0" borderId="0" xfId="1" applyFont="1" applyFill="1"/>
    <xf numFmtId="43" fontId="10" fillId="0" borderId="0" xfId="0" applyNumberFormat="1" applyFont="1" applyAlignment="1">
      <alignment horizontal="center"/>
    </xf>
    <xf numFmtId="43" fontId="7" fillId="0" borderId="0" xfId="0" applyNumberFormat="1" applyFont="1" applyAlignment="1">
      <alignment horizontal="center"/>
    </xf>
    <xf numFmtId="0" fontId="3" fillId="0" borderId="0" xfId="77"/>
    <xf numFmtId="43" fontId="0" fillId="0" borderId="0" xfId="78" applyFont="1"/>
    <xf numFmtId="43" fontId="32" fillId="36" borderId="1" xfId="1" applyFont="1" applyFill="1" applyBorder="1" applyAlignment="1" applyProtection="1">
      <alignment vertical="top"/>
    </xf>
    <xf numFmtId="43" fontId="32" fillId="4" borderId="1" xfId="1" quotePrefix="1" applyFont="1" applyFill="1" applyBorder="1" applyAlignment="1" applyProtection="1">
      <alignment horizontal="left" vertical="top" wrapText="1"/>
      <protection locked="0"/>
    </xf>
    <xf numFmtId="43" fontId="32" fillId="4" borderId="1" xfId="1" applyFont="1" applyFill="1" applyBorder="1" applyAlignment="1" applyProtection="1">
      <alignment vertical="top"/>
      <protection locked="0"/>
    </xf>
    <xf numFmtId="43" fontId="32" fillId="36" borderId="12" xfId="1" applyFont="1" applyFill="1" applyBorder="1" applyAlignment="1" applyProtection="1">
      <alignment vertical="top"/>
    </xf>
    <xf numFmtId="0" fontId="2" fillId="0" borderId="0" xfId="77" applyFont="1"/>
    <xf numFmtId="43" fontId="32" fillId="36" borderId="1" xfId="1" quotePrefix="1" applyFont="1" applyFill="1" applyBorder="1" applyAlignment="1" applyProtection="1">
      <alignment horizontal="left" vertical="top" wrapText="1"/>
    </xf>
    <xf numFmtId="43" fontId="29" fillId="4" borderId="0" xfId="1" applyFont="1" applyFill="1"/>
    <xf numFmtId="0" fontId="9" fillId="0" borderId="17" xfId="0" applyFont="1" applyBorder="1" applyAlignment="1">
      <alignment horizontal="center"/>
    </xf>
    <xf numFmtId="0" fontId="10" fillId="0" borderId="17" xfId="0" applyFont="1" applyBorder="1"/>
    <xf numFmtId="0" fontId="7" fillId="0" borderId="17" xfId="0" applyFont="1" applyBorder="1"/>
    <xf numFmtId="43" fontId="9" fillId="0" borderId="18" xfId="1" quotePrefix="1" applyFont="1" applyFill="1" applyBorder="1" applyAlignment="1">
      <alignment horizontal="center"/>
    </xf>
    <xf numFmtId="43" fontId="0" fillId="0" borderId="1" xfId="1" applyFont="1" applyBorder="1"/>
    <xf numFmtId="43" fontId="10" fillId="0" borderId="0" xfId="1" applyFont="1" applyFill="1" applyBorder="1"/>
    <xf numFmtId="43" fontId="7" fillId="0" borderId="0" xfId="1" applyFont="1" applyFill="1" applyBorder="1"/>
    <xf numFmtId="2" fontId="4" fillId="0" borderId="0" xfId="61" applyNumberFormat="1" applyFill="1" applyBorder="1"/>
    <xf numFmtId="43" fontId="32" fillId="2" borderId="12" xfId="1" applyFont="1" applyFill="1" applyBorder="1" applyAlignment="1" applyProtection="1">
      <alignment vertical="top"/>
      <protection locked="0"/>
    </xf>
    <xf numFmtId="43" fontId="32" fillId="36" borderId="1" xfId="1" applyFont="1" applyFill="1" applyBorder="1" applyAlignment="1" applyProtection="1">
      <alignment horizontal="left" vertical="top" wrapText="1"/>
    </xf>
    <xf numFmtId="0" fontId="31" fillId="36" borderId="13" xfId="0" applyFont="1" applyFill="1" applyBorder="1" applyAlignment="1" applyProtection="1">
      <alignment vertical="top"/>
    </xf>
    <xf numFmtId="0" fontId="32" fillId="0" borderId="0" xfId="0" applyFont="1" applyAlignment="1" applyProtection="1">
      <alignment horizontal="left" vertical="top" wrapText="1"/>
    </xf>
    <xf numFmtId="0" fontId="30" fillId="0" borderId="0" xfId="0" applyFont="1" applyAlignment="1" applyProtection="1">
      <alignment vertical="top"/>
    </xf>
    <xf numFmtId="0" fontId="32" fillId="0" borderId="0" xfId="0" applyFont="1" applyAlignment="1" applyProtection="1">
      <alignment vertical="top" wrapText="1"/>
    </xf>
    <xf numFmtId="0" fontId="32" fillId="0" borderId="0" xfId="0" applyFont="1" applyAlignment="1" applyProtection="1">
      <alignment vertical="top"/>
    </xf>
    <xf numFmtId="43" fontId="32" fillId="0" borderId="0" xfId="1" applyFont="1" applyAlignment="1" applyProtection="1">
      <alignment vertical="top"/>
    </xf>
    <xf numFmtId="43" fontId="32" fillId="0" borderId="0" xfId="1" applyFont="1" applyAlignment="1" applyProtection="1">
      <alignment horizontal="left" vertical="top" wrapText="1"/>
    </xf>
    <xf numFmtId="0" fontId="32" fillId="0" borderId="0" xfId="0" applyFont="1" applyAlignment="1" applyProtection="1">
      <alignment horizontal="right" vertical="top" wrapText="1"/>
    </xf>
    <xf numFmtId="44" fontId="32" fillId="3" borderId="1" xfId="2" applyFont="1" applyFill="1" applyBorder="1" applyAlignment="1" applyProtection="1">
      <alignment horizontal="center" vertical="top"/>
    </xf>
    <xf numFmtId="44" fontId="32" fillId="0" borderId="0" xfId="2" applyFont="1" applyFill="1" applyBorder="1" applyAlignment="1" applyProtection="1">
      <alignment horizontal="center" vertical="top"/>
    </xf>
    <xf numFmtId="0" fontId="33" fillId="0" borderId="0" xfId="0" applyFont="1" applyAlignment="1" applyProtection="1">
      <alignment vertical="top" wrapText="1"/>
    </xf>
    <xf numFmtId="164" fontId="32" fillId="0" borderId="0" xfId="2" applyNumberFormat="1" applyFont="1" applyFill="1" applyBorder="1" applyAlignment="1" applyProtection="1">
      <alignment horizontal="center" vertical="top"/>
    </xf>
    <xf numFmtId="0" fontId="30" fillId="0" borderId="0" xfId="0" quotePrefix="1" applyFont="1" applyBorder="1" applyAlignment="1" applyProtection="1">
      <alignment horizontal="right" vertical="top" wrapText="1"/>
    </xf>
    <xf numFmtId="10" fontId="30" fillId="4" borderId="1" xfId="0" applyNumberFormat="1" applyFont="1" applyFill="1" applyBorder="1" applyAlignment="1" applyProtection="1">
      <alignment horizontal="right" vertical="top"/>
      <protection locked="0"/>
    </xf>
    <xf numFmtId="0" fontId="30" fillId="0" borderId="0" xfId="0" applyFont="1" applyBorder="1" applyAlignment="1" applyProtection="1">
      <alignment horizontal="centerContinuous" vertical="top"/>
    </xf>
    <xf numFmtId="43" fontId="30" fillId="0" borderId="1" xfId="1" quotePrefix="1" applyFont="1" applyBorder="1" applyAlignment="1" applyProtection="1">
      <alignment horizontal="center" vertical="top"/>
    </xf>
    <xf numFmtId="43" fontId="30" fillId="0" borderId="0" xfId="1" applyFont="1" applyBorder="1" applyAlignment="1" applyProtection="1">
      <alignment horizontal="left" vertical="top" wrapText="1"/>
    </xf>
    <xf numFmtId="0" fontId="30" fillId="0" borderId="0" xfId="0" quotePrefix="1" applyFont="1" applyBorder="1" applyAlignment="1" applyProtection="1">
      <alignment horizontal="center" vertical="top" wrapText="1"/>
    </xf>
    <xf numFmtId="0" fontId="30" fillId="0" borderId="0" xfId="0" applyFont="1" applyBorder="1" applyAlignment="1" applyProtection="1">
      <alignment horizontal="left" vertical="top"/>
    </xf>
    <xf numFmtId="43" fontId="30" fillId="0" borderId="0" xfId="1" quotePrefix="1" applyFont="1" applyBorder="1" applyAlignment="1" applyProtection="1">
      <alignment horizontal="center" vertical="top"/>
    </xf>
    <xf numFmtId="43" fontId="32" fillId="0" borderId="0" xfId="1" applyFont="1" applyBorder="1" applyAlignment="1" applyProtection="1">
      <alignment horizontal="left" vertical="top" wrapText="1"/>
    </xf>
    <xf numFmtId="43" fontId="30" fillId="0" borderId="0" xfId="1" applyFont="1" applyBorder="1" applyAlignment="1" applyProtection="1">
      <alignment horizontal="center" vertical="top"/>
    </xf>
    <xf numFmtId="43" fontId="32" fillId="0" borderId="0" xfId="1" quotePrefix="1" applyFont="1" applyBorder="1" applyAlignment="1" applyProtection="1">
      <alignment horizontal="left" vertical="top" wrapText="1"/>
    </xf>
    <xf numFmtId="0" fontId="30" fillId="0" borderId="0" xfId="0" applyFont="1" applyBorder="1" applyAlignment="1" applyProtection="1">
      <alignment horizontal="left" vertical="top" wrapText="1"/>
    </xf>
    <xf numFmtId="44" fontId="30" fillId="3" borderId="14" xfId="2" applyFont="1" applyFill="1" applyBorder="1" applyAlignment="1" applyProtection="1">
      <alignment horizontal="center" vertical="top"/>
    </xf>
    <xf numFmtId="44" fontId="30" fillId="0" borderId="0" xfId="2" applyFont="1" applyFill="1" applyBorder="1" applyAlignment="1" applyProtection="1">
      <alignment horizontal="center" vertical="top"/>
    </xf>
    <xf numFmtId="0" fontId="30" fillId="0" borderId="1" xfId="0" quotePrefix="1" applyFont="1" applyBorder="1" applyAlignment="1" applyProtection="1">
      <alignment horizontal="center" vertical="top" wrapText="1"/>
    </xf>
    <xf numFmtId="0" fontId="30" fillId="0" borderId="1" xfId="0" quotePrefix="1" applyFont="1" applyBorder="1" applyAlignment="1" applyProtection="1">
      <alignment horizontal="center" vertical="top"/>
    </xf>
    <xf numFmtId="0" fontId="34" fillId="0" borderId="1" xfId="0" quotePrefix="1" applyFont="1" applyBorder="1" applyAlignment="1" applyProtection="1">
      <alignment horizontal="center" vertical="top"/>
    </xf>
    <xf numFmtId="44" fontId="30" fillId="0" borderId="1" xfId="2" quotePrefix="1" applyFont="1" applyFill="1" applyBorder="1" applyAlignment="1" applyProtection="1">
      <alignment horizontal="center" vertical="top" wrapText="1"/>
    </xf>
    <xf numFmtId="43" fontId="30" fillId="0" borderId="1" xfId="1" quotePrefix="1" applyFont="1" applyBorder="1" applyAlignment="1" applyProtection="1">
      <alignment horizontal="left" vertical="top" wrapText="1"/>
    </xf>
    <xf numFmtId="0" fontId="30" fillId="0" borderId="0" xfId="0" applyFont="1" applyAlignment="1" applyProtection="1">
      <alignment horizontal="right" vertical="top"/>
    </xf>
    <xf numFmtId="0" fontId="34" fillId="0" borderId="0" xfId="0" applyFont="1" applyFill="1" applyBorder="1" applyAlignment="1" applyProtection="1">
      <alignment horizontal="centerContinuous" vertical="top"/>
    </xf>
    <xf numFmtId="43" fontId="30" fillId="0" borderId="0" xfId="1" applyFont="1" applyBorder="1" applyAlignment="1" applyProtection="1">
      <alignment horizontal="centerContinuous" vertical="top"/>
    </xf>
    <xf numFmtId="43" fontId="30" fillId="36" borderId="1" xfId="1" applyFont="1" applyFill="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0" xfId="0" quotePrefix="1" applyFont="1" applyFill="1" applyBorder="1" applyAlignment="1" applyProtection="1">
      <alignment horizontal="left" vertical="top" wrapText="1"/>
    </xf>
    <xf numFmtId="44" fontId="30" fillId="3" borderId="15" xfId="2" applyFont="1" applyFill="1" applyBorder="1" applyAlignment="1" applyProtection="1">
      <alignment vertical="top"/>
    </xf>
    <xf numFmtId="43" fontId="32" fillId="36" borderId="16" xfId="1" applyFont="1" applyFill="1" applyBorder="1" applyAlignment="1" applyProtection="1">
      <alignment horizontal="left" vertical="top" wrapText="1"/>
    </xf>
    <xf numFmtId="43" fontId="32" fillId="3" borderId="16" xfId="1" applyFont="1" applyFill="1" applyBorder="1" applyAlignment="1" applyProtection="1">
      <alignment horizontal="left" vertical="top" wrapText="1"/>
    </xf>
    <xf numFmtId="0" fontId="32" fillId="0" borderId="0" xfId="0" quotePrefix="1" applyFont="1" applyAlignment="1" applyProtection="1">
      <alignment horizontal="left" vertical="top" wrapText="1"/>
    </xf>
    <xf numFmtId="0" fontId="32" fillId="0" borderId="0" xfId="0" applyFont="1" applyAlignment="1" applyProtection="1">
      <alignment vertical="top" wrapText="1"/>
    </xf>
    <xf numFmtId="0" fontId="10" fillId="0" borderId="0" xfId="0" applyFont="1" applyFill="1"/>
    <xf numFmtId="43" fontId="0" fillId="0" borderId="0" xfId="1" applyFont="1" applyFill="1"/>
    <xf numFmtId="43" fontId="10" fillId="0" borderId="0" xfId="0" applyNumberFormat="1" applyFont="1" applyFill="1"/>
    <xf numFmtId="43" fontId="7" fillId="0" borderId="0" xfId="0" applyNumberFormat="1" applyFont="1" applyFill="1"/>
    <xf numFmtId="0" fontId="1" fillId="0" borderId="0" xfId="77" applyFont="1"/>
    <xf numFmtId="0" fontId="36" fillId="0" borderId="0" xfId="77" applyFont="1"/>
    <xf numFmtId="43" fontId="37" fillId="0" borderId="0" xfId="78" applyFont="1"/>
    <xf numFmtId="43" fontId="10" fillId="0" borderId="1" xfId="1" applyFont="1" applyFill="1" applyBorder="1"/>
    <xf numFmtId="43" fontId="0" fillId="4" borderId="18" xfId="1" applyFont="1" applyFill="1" applyBorder="1"/>
    <xf numFmtId="49" fontId="30" fillId="0" borderId="0" xfId="0" applyNumberFormat="1" applyFont="1" applyFill="1" applyBorder="1" applyAlignment="1" applyProtection="1">
      <alignment horizontal="centerContinuous" vertical="top"/>
    </xf>
    <xf numFmtId="49" fontId="32" fillId="0" borderId="0" xfId="0" quotePrefix="1" applyNumberFormat="1" applyFont="1" applyFill="1" applyBorder="1" applyAlignment="1" applyProtection="1">
      <alignment horizontal="left" vertical="top"/>
    </xf>
    <xf numFmtId="49" fontId="32" fillId="0" borderId="0" xfId="0" quotePrefix="1" applyNumberFormat="1" applyFont="1" applyBorder="1" applyAlignment="1" applyProtection="1">
      <alignment horizontal="left" vertical="top"/>
    </xf>
    <xf numFmtId="49" fontId="32" fillId="2" borderId="1" xfId="2" quotePrefix="1" applyNumberFormat="1" applyFont="1" applyFill="1" applyBorder="1" applyAlignment="1" applyProtection="1">
      <alignment horizontal="center" vertical="top"/>
      <protection locked="0"/>
    </xf>
    <xf numFmtId="49" fontId="9" fillId="0" borderId="1" xfId="0" applyNumberFormat="1" applyFont="1" applyBorder="1" applyAlignment="1">
      <alignment horizontal="center"/>
    </xf>
    <xf numFmtId="49" fontId="10" fillId="0" borderId="0" xfId="0" applyNumberFormat="1" applyFont="1" applyAlignment="1">
      <alignment horizontal="center"/>
    </xf>
    <xf numFmtId="49" fontId="7" fillId="0" borderId="1" xfId="0" applyNumberFormat="1" applyFont="1" applyBorder="1" applyAlignment="1">
      <alignment horizontal="center"/>
    </xf>
    <xf numFmtId="49" fontId="28" fillId="0" borderId="1" xfId="0" applyNumberFormat="1" applyFont="1" applyBorder="1" applyAlignment="1">
      <alignment horizontal="center"/>
    </xf>
    <xf numFmtId="49" fontId="29" fillId="0" borderId="0" xfId="1" applyNumberFormat="1" applyFont="1" applyAlignment="1">
      <alignment horizontal="right"/>
    </xf>
    <xf numFmtId="49" fontId="29" fillId="0" borderId="0" xfId="1" applyNumberFormat="1" applyFont="1" applyAlignment="1">
      <alignment horizontal="center"/>
    </xf>
    <xf numFmtId="49" fontId="29" fillId="0" borderId="0" xfId="0" quotePrefix="1" applyNumberFormat="1" applyFont="1" applyAlignment="1">
      <alignment horizontal="center"/>
    </xf>
    <xf numFmtId="49" fontId="29" fillId="0" borderId="0" xfId="1" applyNumberFormat="1" applyFont="1"/>
    <xf numFmtId="1" fontId="29" fillId="0" borderId="0" xfId="0" applyNumberFormat="1" applyFont="1" applyAlignment="1">
      <alignment horizontal="center"/>
    </xf>
    <xf numFmtId="49" fontId="7" fillId="0" borderId="1" xfId="0" quotePrefix="1" applyNumberFormat="1" applyFont="1" applyBorder="1" applyAlignment="1">
      <alignment horizontal="center"/>
    </xf>
    <xf numFmtId="49" fontId="38" fillId="0" borderId="0" xfId="0" applyNumberFormat="1" applyFont="1" applyAlignment="1">
      <alignment horizontal="center"/>
    </xf>
    <xf numFmtId="49" fontId="38" fillId="0" borderId="0" xfId="1" applyNumberFormat="1" applyFont="1" applyAlignment="1">
      <alignment horizontal="right"/>
    </xf>
    <xf numFmtId="49" fontId="38" fillId="0" borderId="0" xfId="1" applyNumberFormat="1" applyFont="1" applyAlignment="1">
      <alignment horizontal="center"/>
    </xf>
    <xf numFmtId="0" fontId="30" fillId="0" borderId="0" xfId="0" applyFont="1" applyAlignment="1" applyProtection="1">
      <alignment horizontal="center" vertical="top" wrapText="1"/>
    </xf>
    <xf numFmtId="0" fontId="31" fillId="0" borderId="0" xfId="0" applyFont="1" applyAlignment="1" applyProtection="1">
      <alignment vertical="top"/>
    </xf>
    <xf numFmtId="165" fontId="30" fillId="0" borderId="0" xfId="0" applyNumberFormat="1" applyFont="1" applyAlignment="1" applyProtection="1">
      <alignment horizontal="center" vertical="top" wrapText="1"/>
    </xf>
    <xf numFmtId="165" fontId="31" fillId="0" borderId="0" xfId="0" applyNumberFormat="1" applyFont="1" applyAlignment="1" applyProtection="1">
      <alignment vertical="top"/>
    </xf>
    <xf numFmtId="0" fontId="32" fillId="0" borderId="0" xfId="0" quotePrefix="1" applyFont="1" applyAlignment="1" applyProtection="1">
      <alignment horizontal="left" vertical="top" wrapText="1"/>
    </xf>
    <xf numFmtId="0" fontId="32" fillId="0" borderId="0" xfId="0" applyFont="1" applyAlignment="1" applyProtection="1">
      <alignment vertical="top" wrapText="1"/>
    </xf>
  </cellXfs>
  <cellStyles count="79">
    <cellStyle name="20% - Accent1" xfId="20" builtinId="30" customBuiltin="1"/>
    <cellStyle name="20% - Accent1 2" xfId="49" xr:uid="{00000000-0005-0000-0000-000001000000}"/>
    <cellStyle name="20% - Accent1 3" xfId="65" xr:uid="{00000000-0005-0000-0000-000002000000}"/>
    <cellStyle name="20% - Accent2" xfId="24" builtinId="34" customBuiltin="1"/>
    <cellStyle name="20% - Accent2 2" xfId="51" xr:uid="{00000000-0005-0000-0000-000004000000}"/>
    <cellStyle name="20% - Accent2 3" xfId="67" xr:uid="{00000000-0005-0000-0000-000005000000}"/>
    <cellStyle name="20% - Accent3" xfId="28" builtinId="38" customBuiltin="1"/>
    <cellStyle name="20% - Accent3 2" xfId="53" xr:uid="{00000000-0005-0000-0000-000007000000}"/>
    <cellStyle name="20% - Accent3 3" xfId="69" xr:uid="{00000000-0005-0000-0000-000008000000}"/>
    <cellStyle name="20% - Accent4" xfId="32" builtinId="42" customBuiltin="1"/>
    <cellStyle name="20% - Accent4 2" xfId="55" xr:uid="{00000000-0005-0000-0000-00000A000000}"/>
    <cellStyle name="20% - Accent4 3" xfId="71" xr:uid="{00000000-0005-0000-0000-00000B000000}"/>
    <cellStyle name="20% - Accent5" xfId="36" builtinId="46" customBuiltin="1"/>
    <cellStyle name="20% - Accent5 2" xfId="57" xr:uid="{00000000-0005-0000-0000-00000D000000}"/>
    <cellStyle name="20% - Accent5 3" xfId="73" xr:uid="{00000000-0005-0000-0000-00000E000000}"/>
    <cellStyle name="20% - Accent6" xfId="40" builtinId="50" customBuiltin="1"/>
    <cellStyle name="20% - Accent6 2" xfId="59" xr:uid="{00000000-0005-0000-0000-000010000000}"/>
    <cellStyle name="20% - Accent6 3" xfId="75" xr:uid="{00000000-0005-0000-0000-000011000000}"/>
    <cellStyle name="40% - Accent1" xfId="21" builtinId="31" customBuiltin="1"/>
    <cellStyle name="40% - Accent1 2" xfId="50" xr:uid="{00000000-0005-0000-0000-000013000000}"/>
    <cellStyle name="40% - Accent1 3" xfId="66" xr:uid="{00000000-0005-0000-0000-000014000000}"/>
    <cellStyle name="40% - Accent2" xfId="25" builtinId="35" customBuiltin="1"/>
    <cellStyle name="40% - Accent2 2" xfId="52" xr:uid="{00000000-0005-0000-0000-000016000000}"/>
    <cellStyle name="40% - Accent2 3" xfId="68" xr:uid="{00000000-0005-0000-0000-000017000000}"/>
    <cellStyle name="40% - Accent3" xfId="29" builtinId="39" customBuiltin="1"/>
    <cellStyle name="40% - Accent3 2" xfId="54" xr:uid="{00000000-0005-0000-0000-000019000000}"/>
    <cellStyle name="40% - Accent3 3" xfId="70" xr:uid="{00000000-0005-0000-0000-00001A000000}"/>
    <cellStyle name="40% - Accent4" xfId="33" builtinId="43" customBuiltin="1"/>
    <cellStyle name="40% - Accent4 2" xfId="56" xr:uid="{00000000-0005-0000-0000-00001C000000}"/>
    <cellStyle name="40% - Accent4 3" xfId="72" xr:uid="{00000000-0005-0000-0000-00001D000000}"/>
    <cellStyle name="40% - Accent5" xfId="37" builtinId="47" customBuiltin="1"/>
    <cellStyle name="40% - Accent5 2" xfId="58" xr:uid="{00000000-0005-0000-0000-00001F000000}"/>
    <cellStyle name="40% - Accent5 3" xfId="74" xr:uid="{00000000-0005-0000-0000-000020000000}"/>
    <cellStyle name="40% - Accent6" xfId="41" builtinId="51" customBuiltin="1"/>
    <cellStyle name="40% - Accent6 2" xfId="60" xr:uid="{00000000-0005-0000-0000-000022000000}"/>
    <cellStyle name="40% - Accent6 3" xfId="76" xr:uid="{00000000-0005-0000-0000-000023000000}"/>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Comma 2" xfId="44" xr:uid="{00000000-0005-0000-0000-000034000000}"/>
    <cellStyle name="Comma 3" xfId="47" xr:uid="{00000000-0005-0000-0000-000035000000}"/>
    <cellStyle name="Comma 4" xfId="62" xr:uid="{00000000-0005-0000-0000-000036000000}"/>
    <cellStyle name="Comma 5" xfId="78" xr:uid="{00000000-0005-0000-0000-000037000000}"/>
    <cellStyle name="Currency" xfId="2"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xr:uid="{00000000-0005-0000-0000-000043000000}"/>
    <cellStyle name="Normal 3" xfId="46" xr:uid="{00000000-0005-0000-0000-000044000000}"/>
    <cellStyle name="Normal 4" xfId="61" xr:uid="{00000000-0005-0000-0000-000045000000}"/>
    <cellStyle name="Normal 5" xfId="77" xr:uid="{00000000-0005-0000-0000-000046000000}"/>
    <cellStyle name="Note 2" xfId="45" xr:uid="{00000000-0005-0000-0000-000047000000}"/>
    <cellStyle name="Note 3" xfId="48" xr:uid="{00000000-0005-0000-0000-000048000000}"/>
    <cellStyle name="Note 4" xfId="64" xr:uid="{00000000-0005-0000-0000-000049000000}"/>
    <cellStyle name="Output" xfId="12" builtinId="21" customBuiltin="1"/>
    <cellStyle name="Title" xfId="3" builtinId="15" customBuiltin="1"/>
    <cellStyle name="Title 2" xfId="63" xr:uid="{00000000-0005-0000-0000-00004C000000}"/>
    <cellStyle name="Total" xfId="18" builtinId="25" customBuiltin="1"/>
    <cellStyle name="Warning Text" xfId="16" builtinId="11" customBuiltin="1"/>
  </cellStyles>
  <dxfs count="2">
    <dxf>
      <font>
        <color rgb="FFFF0000"/>
      </font>
    </dxf>
    <dxf>
      <font>
        <condense val="0"/>
        <extend val="0"/>
        <color indexed="9"/>
      </font>
      <fill>
        <patternFill>
          <bgColor indexed="10"/>
        </patternFill>
      </fill>
    </dxf>
  </dxfs>
  <tableStyles count="0" defaultTableStyle="TableStyleMedium9" defaultPivotStyle="PivotStyleLight16"/>
  <colors>
    <mruColors>
      <color rgb="FFF09AE4"/>
      <color rgb="FFBDE1F9"/>
      <color rgb="FFFECCB8"/>
      <color rgb="FF29F3EE"/>
      <color rgb="FFB4D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6435</xdr:colOff>
      <xdr:row>3</xdr:row>
      <xdr:rowOff>102974</xdr:rowOff>
    </xdr:from>
    <xdr:to>
      <xdr:col>6</xdr:col>
      <xdr:colOff>3314442</xdr:colOff>
      <xdr:row>8</xdr:row>
      <xdr:rowOff>64359</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6159070" y="714376"/>
          <a:ext cx="3308007" cy="920321"/>
        </a:xfrm>
        <a:prstGeom prst="rect">
          <a:avLst/>
        </a:prstGeom>
        <a:solidFill>
          <a:srgbClr val="BDE1F9"/>
        </a:solidFill>
        <a:ln w="9525">
          <a:solidFill>
            <a:srgbClr val="000000"/>
          </a:solidFill>
          <a:miter lim="800000"/>
          <a:headEnd/>
          <a:tailEnd/>
        </a:ln>
      </xdr:spPr>
      <xdr:txBody>
        <a:bodyPr vertOverflow="clip" wrap="square" lIns="27432" tIns="18288" rIns="27432" bIns="0" anchor="t" upright="1"/>
        <a:lstStyle/>
        <a:p>
          <a:pPr algn="ctr" rtl="0">
            <a:defRPr sz="1000"/>
          </a:pPr>
          <a:r>
            <a:rPr lang="en-US" sz="900" b="1" i="0" u="sng" strike="noStrike">
              <a:solidFill>
                <a:srgbClr val="000000"/>
              </a:solidFill>
              <a:latin typeface="Arial Narrow" panose="020B0606020202030204" pitchFamily="34" charset="0"/>
              <a:cs typeface="Times New Roman"/>
            </a:rPr>
            <a:t>Instructions:</a:t>
          </a:r>
        </a:p>
        <a:p>
          <a:pPr algn="l" rtl="0">
            <a:defRPr sz="1000"/>
          </a:pPr>
          <a:r>
            <a:rPr lang="en-US" sz="900" b="0" i="0" strike="noStrike">
              <a:solidFill>
                <a:srgbClr val="000000"/>
              </a:solidFill>
              <a:latin typeface="Arial Narrow" panose="020B0606020202030204" pitchFamily="34" charset="0"/>
              <a:cs typeface="Times New Roman"/>
            </a:rPr>
            <a:t>Please fill in the cells that are highlighted in yellow.  All other cells have been locked.  The cells that are shaded in gray will be calculated for you.  Please save your work when you are done and e-mail the file to Sandra</a:t>
          </a:r>
          <a:r>
            <a:rPr lang="en-US" sz="900" b="0" i="0" strike="noStrike" baseline="0">
              <a:solidFill>
                <a:srgbClr val="000000"/>
              </a:solidFill>
              <a:latin typeface="Arial Narrow" panose="020B0606020202030204" pitchFamily="34" charset="0"/>
              <a:cs typeface="Times New Roman"/>
            </a:rPr>
            <a:t> Riches </a:t>
          </a:r>
          <a:r>
            <a:rPr lang="en-US" sz="900" b="1" i="0" strike="noStrike" baseline="0">
              <a:solidFill>
                <a:srgbClr val="000000"/>
              </a:solidFill>
              <a:latin typeface="Arial Narrow" panose="020B0606020202030204" pitchFamily="34" charset="0"/>
              <a:cs typeface="Times New Roman"/>
            </a:rPr>
            <a:t>- sriches</a:t>
          </a:r>
          <a:r>
            <a:rPr lang="en-US" sz="900" b="1" i="0" strike="noStrike">
              <a:solidFill>
                <a:srgbClr val="000000"/>
              </a:solidFill>
              <a:latin typeface="Arial Narrow" panose="020B0606020202030204" pitchFamily="34" charset="0"/>
              <a:cs typeface="Times New Roman"/>
            </a:rPr>
            <a:t>@graniteschools.org</a:t>
          </a:r>
          <a:r>
            <a:rPr lang="en-US" sz="900" b="0" i="0" strike="noStrike">
              <a:solidFill>
                <a:srgbClr val="000000"/>
              </a:solidFill>
              <a:latin typeface="Arial Narrow" panose="020B0606020202030204" pitchFamily="34" charset="0"/>
              <a:cs typeface="Times New Roman"/>
            </a:rPr>
            <a:t>.</a:t>
          </a:r>
        </a:p>
        <a:p>
          <a:pPr algn="l" rtl="0">
            <a:defRPr sz="1000"/>
          </a:pPr>
          <a:r>
            <a:rPr lang="en-US" sz="900" b="0" i="0" strike="noStrike">
              <a:solidFill>
                <a:srgbClr val="000000"/>
              </a:solidFill>
              <a:latin typeface="Arial Narrow" panose="020B0606020202030204" pitchFamily="34" charset="0"/>
              <a:cs typeface="Times New Roman"/>
            </a:rPr>
            <a:t>If you have any questions/concerns</a:t>
          </a:r>
          <a:r>
            <a:rPr lang="en-US" sz="900" b="0" i="0" strike="noStrike" baseline="0">
              <a:solidFill>
                <a:srgbClr val="000000"/>
              </a:solidFill>
              <a:latin typeface="Arial Narrow" panose="020B0606020202030204" pitchFamily="34" charset="0"/>
              <a:cs typeface="Times New Roman"/>
            </a:rPr>
            <a:t> you may contact her at 385.646.4574.</a:t>
          </a:r>
          <a:endParaRPr lang="en-US" sz="900" b="0" i="0" strike="noStrike">
            <a:solidFill>
              <a:srgbClr val="000000"/>
            </a:solidFill>
            <a:latin typeface="Arial Narrow" panose="020B0606020202030204" pitchFamily="34" charset="0"/>
            <a:cs typeface="Times New Roman"/>
          </a:endParaRPr>
        </a:p>
      </xdr:txBody>
    </xdr:sp>
    <xdr:clientData/>
  </xdr:twoCellAnchor>
  <xdr:twoCellAnchor>
    <xdr:from>
      <xdr:col>1</xdr:col>
      <xdr:colOff>2486025</xdr:colOff>
      <xdr:row>6</xdr:row>
      <xdr:rowOff>95250</xdr:rowOff>
    </xdr:from>
    <xdr:to>
      <xdr:col>1</xdr:col>
      <xdr:colOff>2886075</xdr:colOff>
      <xdr:row>6</xdr:row>
      <xdr:rowOff>95250</xdr:rowOff>
    </xdr:to>
    <xdr:sp macro="" textlink="">
      <xdr:nvSpPr>
        <xdr:cNvPr id="1155" name="Line 2">
          <a:extLst>
            <a:ext uri="{FF2B5EF4-FFF2-40B4-BE49-F238E27FC236}">
              <a16:creationId xmlns:a16="http://schemas.microsoft.com/office/drawing/2014/main" id="{00000000-0008-0000-0000-000083040000}"/>
            </a:ext>
          </a:extLst>
        </xdr:cNvPr>
        <xdr:cNvSpPr>
          <a:spLocks noChangeShapeType="1"/>
        </xdr:cNvSpPr>
      </xdr:nvSpPr>
      <xdr:spPr bwMode="auto">
        <a:xfrm>
          <a:off x="2486025" y="12954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2"/>
  <sheetViews>
    <sheetView tabSelected="1" zoomScale="148" zoomScaleNormal="148" workbookViewId="0">
      <selection activeCell="G51" sqref="G51"/>
    </sheetView>
  </sheetViews>
  <sheetFormatPr defaultRowHeight="13.5" x14ac:dyDescent="0.25"/>
  <cols>
    <col min="1" max="1" width="7.6640625" style="29" customWidth="1"/>
    <col min="2" max="2" width="50.83203125" style="31" customWidth="1"/>
    <col min="3" max="3" width="27.83203125" style="30" bestFit="1" customWidth="1"/>
    <col min="4" max="4" width="17.6640625" style="30" hidden="1" customWidth="1"/>
    <col min="5" max="5" width="14.1640625" style="30" bestFit="1" customWidth="1"/>
    <col min="6" max="6" width="14.83203125" style="32" customWidth="1"/>
    <col min="7" max="7" width="59.6640625" style="33" customWidth="1"/>
    <col min="8" max="16384" width="9.33203125" style="30"/>
  </cols>
  <sheetData>
    <row r="1" spans="1:7" ht="14.25" customHeight="1" x14ac:dyDescent="0.25">
      <c r="A1" s="74"/>
      <c r="B1" s="140" t="s">
        <v>405</v>
      </c>
      <c r="C1" s="141"/>
      <c r="D1" s="141"/>
      <c r="E1" s="141"/>
      <c r="F1" s="141"/>
      <c r="G1" s="141"/>
    </row>
    <row r="2" spans="1:7" ht="14.25" customHeight="1" x14ac:dyDescent="0.25">
      <c r="A2" s="74"/>
      <c r="B2" s="140" t="s">
        <v>411</v>
      </c>
      <c r="C2" s="141"/>
      <c r="D2" s="141"/>
      <c r="E2" s="141"/>
      <c r="F2" s="141"/>
      <c r="G2" s="141"/>
    </row>
    <row r="3" spans="1:7" ht="14.25" customHeight="1" x14ac:dyDescent="0.25">
      <c r="A3" s="74"/>
      <c r="B3" s="142">
        <v>43677</v>
      </c>
      <c r="C3" s="143"/>
      <c r="D3" s="143"/>
      <c r="E3" s="143"/>
      <c r="F3" s="143"/>
      <c r="G3" s="143"/>
    </row>
    <row r="4" spans="1:7" ht="24.75" customHeight="1" x14ac:dyDescent="0.25">
      <c r="A4" s="74"/>
      <c r="B4" s="113" t="s">
        <v>590</v>
      </c>
      <c r="C4" s="76"/>
      <c r="D4" s="76"/>
      <c r="E4" s="76"/>
      <c r="F4" s="77"/>
      <c r="G4" s="78"/>
    </row>
    <row r="5" spans="1:7" ht="12.75" customHeight="1" x14ac:dyDescent="0.25">
      <c r="A5" s="74"/>
      <c r="B5" s="113"/>
      <c r="C5" s="76"/>
      <c r="D5" s="76"/>
      <c r="E5" s="76"/>
      <c r="F5" s="77"/>
      <c r="G5" s="78"/>
    </row>
    <row r="6" spans="1:7" ht="12.75" customHeight="1" x14ac:dyDescent="0.25">
      <c r="A6" s="74"/>
      <c r="B6" s="79" t="s">
        <v>0</v>
      </c>
      <c r="C6" s="80" t="str">
        <f>VLOOKUP(C7,Location!$B$2:$D$91,3,FALSE)</f>
        <v>Upland Terrace</v>
      </c>
      <c r="D6" s="81"/>
      <c r="E6" s="81"/>
      <c r="F6" s="77"/>
      <c r="G6" s="78"/>
    </row>
    <row r="7" spans="1:7" ht="12.75" customHeight="1" x14ac:dyDescent="0.25">
      <c r="A7" s="74"/>
      <c r="B7" s="82" t="s">
        <v>235</v>
      </c>
      <c r="C7" s="126" t="s">
        <v>136</v>
      </c>
      <c r="D7" s="83"/>
      <c r="E7" s="81"/>
      <c r="F7" s="77"/>
      <c r="G7" s="78"/>
    </row>
    <row r="8" spans="1:7" ht="12.75" customHeight="1" x14ac:dyDescent="0.25">
      <c r="A8" s="74"/>
      <c r="B8" s="112"/>
      <c r="C8" s="81"/>
      <c r="D8" s="81"/>
      <c r="E8" s="81"/>
      <c r="F8" s="77"/>
      <c r="G8" s="78"/>
    </row>
    <row r="9" spans="1:7" ht="12.75" customHeight="1" x14ac:dyDescent="0.25">
      <c r="A9" s="74"/>
      <c r="B9" s="113"/>
      <c r="C9" s="76"/>
      <c r="D9" s="76"/>
      <c r="E9" s="76"/>
      <c r="F9" s="77"/>
      <c r="G9" s="78"/>
    </row>
    <row r="10" spans="1:7" ht="12.75" customHeight="1" x14ac:dyDescent="0.25">
      <c r="A10" s="74"/>
      <c r="B10" s="84" t="s">
        <v>271</v>
      </c>
      <c r="C10" s="85">
        <v>0</v>
      </c>
      <c r="D10" s="86"/>
      <c r="E10" s="86"/>
      <c r="F10" s="87" t="s">
        <v>421</v>
      </c>
      <c r="G10" s="88"/>
    </row>
    <row r="11" spans="1:7" ht="12.75" customHeight="1" x14ac:dyDescent="0.25">
      <c r="A11" s="74"/>
      <c r="B11" s="89"/>
      <c r="C11" s="90"/>
      <c r="D11" s="90"/>
      <c r="E11" s="90"/>
      <c r="F11" s="91">
        <f>VLOOKUP(C7,Location!$B$2:$F$91,5,FALSE)</f>
        <v>1233.23</v>
      </c>
      <c r="G11" s="92" t="s">
        <v>247</v>
      </c>
    </row>
    <row r="12" spans="1:7" ht="12.75" customHeight="1" x14ac:dyDescent="0.25">
      <c r="A12" s="74"/>
      <c r="B12" s="89"/>
      <c r="C12" s="86"/>
      <c r="D12" s="86"/>
      <c r="E12" s="86"/>
      <c r="F12" s="93">
        <f>VLOOKUP(C7,Location!$B$2:$G$91,6,FALSE)</f>
        <v>49286</v>
      </c>
      <c r="G12" s="94" t="s">
        <v>420</v>
      </c>
    </row>
    <row r="13" spans="1:7" ht="12.75" customHeight="1" x14ac:dyDescent="0.25">
      <c r="A13" s="74"/>
      <c r="B13" s="89"/>
      <c r="C13" s="86"/>
      <c r="D13" s="86"/>
      <c r="E13" s="86"/>
      <c r="F13" s="93"/>
      <c r="G13" s="94"/>
    </row>
    <row r="14" spans="1:7" ht="12.75" customHeight="1" thickBot="1" x14ac:dyDescent="0.3">
      <c r="A14" s="74"/>
      <c r="B14" s="95"/>
      <c r="C14" s="86"/>
      <c r="D14" s="86"/>
      <c r="E14" s="86"/>
      <c r="F14" s="96">
        <f>F11+F12</f>
        <v>50519.23</v>
      </c>
      <c r="G14" s="94" t="s">
        <v>248</v>
      </c>
    </row>
    <row r="15" spans="1:7" ht="12.75" customHeight="1" thickTop="1" x14ac:dyDescent="0.25">
      <c r="A15" s="74"/>
      <c r="B15" s="95"/>
      <c r="C15" s="86"/>
      <c r="D15" s="86"/>
      <c r="E15" s="86"/>
      <c r="F15" s="97"/>
      <c r="G15" s="94"/>
    </row>
    <row r="16" spans="1:7" ht="27" x14ac:dyDescent="0.25">
      <c r="A16" s="74"/>
      <c r="B16" s="98" t="s">
        <v>2</v>
      </c>
      <c r="C16" s="99" t="s">
        <v>261</v>
      </c>
      <c r="D16" s="100" t="s">
        <v>267</v>
      </c>
      <c r="E16" s="98" t="s">
        <v>262</v>
      </c>
      <c r="F16" s="101" t="s">
        <v>422</v>
      </c>
      <c r="G16" s="102" t="s">
        <v>1</v>
      </c>
    </row>
    <row r="17" spans="1:7" ht="12" customHeight="1" x14ac:dyDescent="0.25">
      <c r="A17" s="103" t="s">
        <v>298</v>
      </c>
      <c r="B17" s="40" t="s">
        <v>299</v>
      </c>
      <c r="C17" s="123"/>
      <c r="D17" s="104"/>
      <c r="E17" s="105"/>
      <c r="F17" s="55"/>
      <c r="G17" s="106"/>
    </row>
    <row r="18" spans="1:7" ht="12" customHeight="1" x14ac:dyDescent="0.25">
      <c r="A18" s="74"/>
      <c r="B18" s="42" t="s">
        <v>253</v>
      </c>
      <c r="C18" s="124" t="str">
        <f>"10-"&amp;C7&amp;"-20-5420-1000-0131-000"</f>
        <v>10-382-20-5420-1000-0131-000</v>
      </c>
      <c r="D18" s="34"/>
      <c r="E18" s="35"/>
      <c r="F18" s="36">
        <v>20577</v>
      </c>
      <c r="G18" s="37" t="s">
        <v>296</v>
      </c>
    </row>
    <row r="19" spans="1:7" ht="12" customHeight="1" x14ac:dyDescent="0.25">
      <c r="A19" s="74"/>
      <c r="B19" s="42" t="s">
        <v>254</v>
      </c>
      <c r="C19" s="124" t="str">
        <f>"10-"&amp;C7&amp;"-20-5420-1000-0136-000"</f>
        <v>10-382-20-5420-1000-0136-000</v>
      </c>
      <c r="D19" s="34"/>
      <c r="E19" s="35"/>
      <c r="F19" s="36"/>
      <c r="G19" s="37"/>
    </row>
    <row r="20" spans="1:7" ht="12" customHeight="1" x14ac:dyDescent="0.25">
      <c r="A20" s="74"/>
      <c r="B20" s="107" t="s">
        <v>288</v>
      </c>
      <c r="C20" s="124" t="str">
        <f>"10-"&amp;C7&amp;"-20-5420-1000-0132-000"</f>
        <v>10-382-20-5420-1000-0132-000</v>
      </c>
      <c r="D20" s="34"/>
      <c r="E20" s="35"/>
      <c r="F20" s="36">
        <v>1000</v>
      </c>
      <c r="G20" s="37" t="s">
        <v>293</v>
      </c>
    </row>
    <row r="21" spans="1:7" ht="12" customHeight="1" x14ac:dyDescent="0.25">
      <c r="A21" s="74"/>
      <c r="B21" s="107" t="s">
        <v>292</v>
      </c>
      <c r="C21" s="124" t="str">
        <f>"10-"&amp;C7&amp;"-20-5420-1000-0166-000"</f>
        <v>10-382-20-5420-1000-0166-000</v>
      </c>
      <c r="D21" s="34"/>
      <c r="E21" s="35"/>
      <c r="F21" s="36">
        <v>13500</v>
      </c>
      <c r="G21" s="37"/>
    </row>
    <row r="22" spans="1:7" ht="12" customHeight="1" x14ac:dyDescent="0.25">
      <c r="A22" s="74"/>
      <c r="B22" s="42" t="s">
        <v>280</v>
      </c>
      <c r="C22" s="124" t="str">
        <f>"10-"&amp;C7&amp;"-20-5420-1000-0210-000"</f>
        <v>10-382-20-5420-1000-0210-000</v>
      </c>
      <c r="D22" s="34"/>
      <c r="E22" s="35"/>
      <c r="F22" s="38">
        <f>ROUND(((F19+F18)*0.2369)+($C$10*F21),2)</f>
        <v>4874.6899999999996</v>
      </c>
      <c r="G22" s="71"/>
    </row>
    <row r="23" spans="1:7" ht="12" customHeight="1" x14ac:dyDescent="0.25">
      <c r="A23" s="74"/>
      <c r="B23" s="107" t="s">
        <v>245</v>
      </c>
      <c r="C23" s="124" t="str">
        <f>"10-"&amp;C7&amp;"-20-5420-1000-0220-000"</f>
        <v>10-382-20-5420-1000-0220-000</v>
      </c>
      <c r="D23" s="34"/>
      <c r="E23" s="35"/>
      <c r="F23" s="38">
        <f>ROUND(SUM(F18:F21)*0.0765,2)</f>
        <v>2683.39</v>
      </c>
      <c r="G23" s="71"/>
    </row>
    <row r="24" spans="1:7" ht="12" customHeight="1" x14ac:dyDescent="0.25">
      <c r="A24" s="74"/>
      <c r="B24" s="42" t="s">
        <v>252</v>
      </c>
      <c r="C24" s="124" t="str">
        <f>"10-"&amp;C7&amp;"-20-5420-1000-0240-000"</f>
        <v>10-382-20-5420-1000-0240-000</v>
      </c>
      <c r="D24" s="34"/>
      <c r="E24" s="35"/>
      <c r="F24" s="36">
        <v>3681.84</v>
      </c>
      <c r="G24" s="37" t="s">
        <v>272</v>
      </c>
    </row>
    <row r="25" spans="1:7" ht="12" customHeight="1" x14ac:dyDescent="0.25">
      <c r="A25" s="74"/>
      <c r="B25" s="42" t="s">
        <v>281</v>
      </c>
      <c r="C25" s="124" t="str">
        <f>"10-"&amp;C7&amp;"-20-5420-1000-0270-000"</f>
        <v>10-382-20-5420-1000-0270-000</v>
      </c>
      <c r="D25" s="34"/>
      <c r="E25" s="35"/>
      <c r="F25" s="38">
        <f>ROUND(SUM(F18:F21)*0.005,2)</f>
        <v>175.39</v>
      </c>
      <c r="G25" s="71"/>
    </row>
    <row r="26" spans="1:7" ht="12" customHeight="1" x14ac:dyDescent="0.25">
      <c r="A26" s="74"/>
      <c r="B26" s="42" t="s">
        <v>260</v>
      </c>
      <c r="C26" s="124"/>
      <c r="D26" s="39" t="str">
        <f>$C$7&amp;"-100"</f>
        <v>382-100</v>
      </c>
      <c r="E26" s="35">
        <f>VLOOKUP(D26,'Plan Budget'!$D$2:$E$1988,2,FALSE)</f>
        <v>38500</v>
      </c>
      <c r="F26" s="38">
        <f>SUM(F18:F25)</f>
        <v>46492.31</v>
      </c>
      <c r="G26" s="60" t="str">
        <f>VLOOKUP(D26,'Plan Budget'!$D$2:$F$1989,3,FALSE)</f>
        <v>Paras, .5 FTE, substitutes, stipends</v>
      </c>
    </row>
    <row r="27" spans="1:7" ht="12" customHeight="1" x14ac:dyDescent="0.25">
      <c r="A27" s="74">
        <v>300</v>
      </c>
      <c r="B27" s="40" t="s">
        <v>300</v>
      </c>
      <c r="C27" s="125"/>
      <c r="D27" s="76"/>
      <c r="E27" s="35"/>
      <c r="F27" s="55"/>
      <c r="G27" s="71"/>
    </row>
    <row r="28" spans="1:7" ht="12" customHeight="1" x14ac:dyDescent="0.25">
      <c r="A28" s="74"/>
      <c r="B28" s="42" t="s">
        <v>410</v>
      </c>
      <c r="C28" s="125" t="str">
        <f>"10-"&amp;C7&amp;"-20-5420-1000-0320-000"</f>
        <v>10-382-20-5420-1000-0320-000</v>
      </c>
      <c r="D28" s="39" t="str">
        <f>$C$7&amp;"-320"</f>
        <v>382-320</v>
      </c>
      <c r="E28" s="35">
        <f>VLOOKUP(D28,'Plan Budget'!$D$2:$E$1989,2,FALSE)</f>
        <v>4000</v>
      </c>
      <c r="F28" s="36">
        <v>4000</v>
      </c>
      <c r="G28" s="56" t="str">
        <f>VLOOKUP(D28,'Plan Budget'!$D$2:$F$1989,3,FALSE)</f>
        <v>Hands-on Science</v>
      </c>
    </row>
    <row r="29" spans="1:7" ht="40.5" x14ac:dyDescent="0.25">
      <c r="A29" s="74"/>
      <c r="B29" s="42" t="s">
        <v>406</v>
      </c>
      <c r="C29" s="125" t="str">
        <f>"10-"&amp;C7&amp;"-20-5420-2200-0330-000"</f>
        <v>10-382-20-5420-2200-0330-000</v>
      </c>
      <c r="D29" s="39" t="str">
        <f>$C$7&amp;"-330"</f>
        <v>382-330</v>
      </c>
      <c r="E29" s="35">
        <f>VLOOKUP(D29,'Plan Budget'!$D$2:$E$1989,2,FALSE)</f>
        <v>0</v>
      </c>
      <c r="F29" s="36"/>
      <c r="G29" s="56">
        <f>VLOOKUP(D29,'Plan Budget'!$D$2:$F$1989,3,FALSE)</f>
        <v>0</v>
      </c>
    </row>
    <row r="30" spans="1:7" ht="27" x14ac:dyDescent="0.25">
      <c r="A30" s="74"/>
      <c r="B30" s="108" t="s">
        <v>402</v>
      </c>
      <c r="C30" s="125" t="str">
        <f>"10-"&amp;C7&amp;"-20-5420-1000-0350-000"</f>
        <v>10-382-20-5420-1000-0350-000</v>
      </c>
      <c r="D30" s="39" t="str">
        <f>$C$7&amp;"-350"</f>
        <v>382-350</v>
      </c>
      <c r="E30" s="35">
        <f>VLOOKUP(D30,'Plan Budget'!$D$2:$E$1988,2,FALSE)</f>
        <v>0</v>
      </c>
      <c r="F30" s="36"/>
      <c r="G30" s="56">
        <f>VLOOKUP(D30,'Plan Budget'!$D$2:$F$1989,3,FALSE)</f>
        <v>0</v>
      </c>
    </row>
    <row r="31" spans="1:7" x14ac:dyDescent="0.25">
      <c r="A31" s="74"/>
      <c r="B31" s="108" t="s">
        <v>409</v>
      </c>
      <c r="C31" s="125" t="str">
        <f>"10-"&amp;C7&amp;"-20-5420-2200-0350-000"</f>
        <v>10-382-20-5420-2200-0350-000</v>
      </c>
      <c r="D31" s="41" t="str">
        <f>$C$7&amp;"-350 (2)"</f>
        <v>382-350 (2)</v>
      </c>
      <c r="E31" s="35">
        <f>VLOOKUP(D31,'Plan Budget'!$D$2:$E$1988,2,FALSE)</f>
        <v>0</v>
      </c>
      <c r="F31" s="36"/>
      <c r="G31" s="56">
        <f>VLOOKUP(D31,'Plan Budget'!$D$2:$F$1989,3,FALSE)</f>
        <v>0</v>
      </c>
    </row>
    <row r="32" spans="1:7" ht="12" customHeight="1" x14ac:dyDescent="0.25">
      <c r="A32" s="74"/>
      <c r="B32" s="42" t="s">
        <v>407</v>
      </c>
      <c r="C32" s="125"/>
      <c r="D32" s="41" t="str">
        <f>$C$7&amp;"-300"</f>
        <v>382-300</v>
      </c>
      <c r="E32" s="35">
        <f>VLOOKUP(D32,'Plan Budget'!$D$2:$E$1988,2,FALSE)</f>
        <v>0</v>
      </c>
      <c r="F32" s="55">
        <f>SUM(F28:F31)</f>
        <v>4000</v>
      </c>
      <c r="G32" s="60">
        <f>VLOOKUP(D32,'Plan Budget'!$D$2:$F$1989,3,FALSE)</f>
        <v>0</v>
      </c>
    </row>
    <row r="33" spans="1:7" ht="12" customHeight="1" x14ac:dyDescent="0.25">
      <c r="A33" s="74">
        <v>400</v>
      </c>
      <c r="B33" s="42" t="s">
        <v>308</v>
      </c>
      <c r="C33" s="125" t="str">
        <f>"10-"&amp;C7&amp;"-20-5420-2600-0430-000"</f>
        <v>10-382-20-5420-2600-0430-000</v>
      </c>
      <c r="D33" s="41" t="str">
        <f>$C$7&amp;"-400"</f>
        <v>382-400</v>
      </c>
      <c r="E33" s="35">
        <f>VLOOKUP(D33,'Plan Budget'!$D$2:$E$1988,2,FALSE)</f>
        <v>0</v>
      </c>
      <c r="F33" s="36"/>
      <c r="G33" s="56">
        <f>VLOOKUP(D33,'Plan Budget'!$D$2:$F$1989,3,FALSE)</f>
        <v>0</v>
      </c>
    </row>
    <row r="34" spans="1:7" ht="12" customHeight="1" x14ac:dyDescent="0.25">
      <c r="A34" s="74"/>
      <c r="B34" s="42" t="s">
        <v>306</v>
      </c>
      <c r="C34" s="125"/>
      <c r="D34" s="41"/>
      <c r="E34" s="35"/>
      <c r="F34" s="72"/>
      <c r="G34" s="60"/>
    </row>
    <row r="35" spans="1:7" ht="12" customHeight="1" x14ac:dyDescent="0.25">
      <c r="A35" s="74">
        <v>500</v>
      </c>
      <c r="B35" s="40" t="s">
        <v>301</v>
      </c>
      <c r="C35" s="125"/>
      <c r="D35" s="41"/>
      <c r="E35" s="35"/>
      <c r="F35" s="55"/>
      <c r="G35" s="60"/>
    </row>
    <row r="36" spans="1:7" ht="12" customHeight="1" x14ac:dyDescent="0.25">
      <c r="A36" s="74"/>
      <c r="B36" s="107" t="s">
        <v>290</v>
      </c>
      <c r="C36" s="125" t="str">
        <f>"10-"&amp;$C$7&amp;"-20-5420-2700-0518-000"</f>
        <v>10-382-20-5420-2700-0518-000</v>
      </c>
      <c r="D36" s="41" t="str">
        <f>$C$7&amp;"-518"</f>
        <v>382-518</v>
      </c>
      <c r="E36" s="35">
        <f>VLOOKUP(D36,'Plan Budget'!$D$2:$E$1988,2,FALSE)</f>
        <v>0</v>
      </c>
      <c r="F36" s="36"/>
      <c r="G36" s="56">
        <f>VLOOKUP(D36,'Plan Budget'!$D$2:$F$1989,3,FALSE)</f>
        <v>0</v>
      </c>
    </row>
    <row r="37" spans="1:7" ht="12" customHeight="1" x14ac:dyDescent="0.25">
      <c r="A37" s="74"/>
      <c r="B37" s="107" t="s">
        <v>289</v>
      </c>
      <c r="C37" s="125" t="str">
        <f>"10-"&amp;$C$7&amp;"-20-5420-1000-0518-000"</f>
        <v>10-382-20-5420-1000-0518-000</v>
      </c>
      <c r="D37" s="41" t="str">
        <f>$C$7&amp;"-518 (2)"</f>
        <v>382-518 (2)</v>
      </c>
      <c r="E37" s="35">
        <f>VLOOKUP(D37,'Plan Budget'!$D$2:$E$1988,2,FALSE)</f>
        <v>0</v>
      </c>
      <c r="F37" s="36"/>
      <c r="G37" s="56">
        <f>VLOOKUP(D37,'Plan Budget'!$D$2:$F$1989,3,FALSE)</f>
        <v>0</v>
      </c>
    </row>
    <row r="38" spans="1:7" ht="12" customHeight="1" x14ac:dyDescent="0.25">
      <c r="A38" s="74"/>
      <c r="B38" s="42" t="s">
        <v>273</v>
      </c>
      <c r="C38" s="125" t="str">
        <f>"10-"&amp;C7&amp;"-20-5420-1000-0550-000"</f>
        <v>10-382-20-5420-1000-0550-000</v>
      </c>
      <c r="D38" s="41" t="str">
        <f>$C$7&amp;"-550"</f>
        <v>382-550</v>
      </c>
      <c r="E38" s="35">
        <f>VLOOKUP(D38,'Plan Budget'!$D$2:$E$1988,2,FALSE)</f>
        <v>0</v>
      </c>
      <c r="F38" s="36"/>
      <c r="G38" s="56">
        <f>VLOOKUP(D38,'Plan Budget'!$D$2:$F$1989,3,FALSE)</f>
        <v>0</v>
      </c>
    </row>
    <row r="39" spans="1:7" ht="12" customHeight="1" x14ac:dyDescent="0.25">
      <c r="A39" s="74"/>
      <c r="B39" s="42" t="s">
        <v>313</v>
      </c>
      <c r="C39" s="125" t="str">
        <f>"10-"&amp;C7&amp;"-20-5420-1000-0569-000"</f>
        <v>10-382-20-5420-1000-0569-000</v>
      </c>
      <c r="D39" s="41" t="str">
        <f>$C$7&amp;"-569"</f>
        <v>382-569</v>
      </c>
      <c r="E39" s="35">
        <f>VLOOKUP(D39,'Plan Budget'!$D$2:$E$1988,2,FALSE)</f>
        <v>0</v>
      </c>
      <c r="F39" s="36"/>
      <c r="G39" s="56">
        <f>VLOOKUP(D39,'Plan Budget'!$D$2:$F$1989,3,FALSE)</f>
        <v>0</v>
      </c>
    </row>
    <row r="40" spans="1:7" ht="12" customHeight="1" x14ac:dyDescent="0.25">
      <c r="A40" s="74"/>
      <c r="B40" s="42" t="s">
        <v>408</v>
      </c>
      <c r="C40" s="125"/>
      <c r="D40" s="41"/>
      <c r="E40" s="35"/>
      <c r="F40" s="55">
        <f>SUM(F36:F39)</f>
        <v>0</v>
      </c>
      <c r="G40" s="60"/>
    </row>
    <row r="41" spans="1:7" ht="12" customHeight="1" x14ac:dyDescent="0.25">
      <c r="A41" s="74">
        <v>580</v>
      </c>
      <c r="B41" s="40" t="s">
        <v>302</v>
      </c>
      <c r="C41" s="125"/>
      <c r="D41" s="41"/>
      <c r="E41" s="35"/>
      <c r="F41" s="55"/>
      <c r="G41" s="60"/>
    </row>
    <row r="42" spans="1:7" ht="12" customHeight="1" x14ac:dyDescent="0.25">
      <c r="A42" s="74"/>
      <c r="B42" s="42" t="s">
        <v>291</v>
      </c>
      <c r="C42" s="125" t="str">
        <f>"10-"&amp;C7&amp;"-20-5420-2200-0580-000"</f>
        <v>10-382-20-5420-2200-0580-000</v>
      </c>
      <c r="D42" s="41" t="str">
        <f>$C$7&amp;"-580"</f>
        <v>382-580</v>
      </c>
      <c r="E42" s="35">
        <f>VLOOKUP(D42,'Plan Budget'!$D$2:$E$1988,2,FALSE)</f>
        <v>0</v>
      </c>
      <c r="F42" s="57"/>
      <c r="G42" s="56">
        <f>VLOOKUP(D42,'Plan Budget'!$D$2:$F$1989,3,FALSE)</f>
        <v>0</v>
      </c>
    </row>
    <row r="43" spans="1:7" ht="12" customHeight="1" x14ac:dyDescent="0.25">
      <c r="A43" s="74">
        <v>610</v>
      </c>
      <c r="B43" s="40" t="s">
        <v>309</v>
      </c>
      <c r="C43" s="125" t="str">
        <f>"10-"&amp;C7&amp;"-20-5420-1000-0610-000"</f>
        <v>10-382-20-5420-1000-0610-000</v>
      </c>
      <c r="D43" s="41" t="str">
        <f>$C$7&amp;"-610"</f>
        <v>382-610</v>
      </c>
      <c r="E43" s="35">
        <f>VLOOKUP(D43,'Plan Budget'!$D$2:$E$1988,2,FALSE)</f>
        <v>0</v>
      </c>
      <c r="F43" s="36"/>
      <c r="G43" s="56">
        <f>VLOOKUP(D43,'Plan Budget'!$D$2:$F$1989,3,FALSE)</f>
        <v>0</v>
      </c>
    </row>
    <row r="44" spans="1:7" ht="12" customHeight="1" x14ac:dyDescent="0.25">
      <c r="A44" s="74"/>
      <c r="B44" s="42" t="s">
        <v>305</v>
      </c>
      <c r="C44" s="125" t="str">
        <f>"10-"&amp;C7&amp;"-20-5420-2200-0610-000"</f>
        <v>10-382-20-5420-2200-0610-000</v>
      </c>
      <c r="D44" s="41" t="str">
        <f>$C$7&amp;"-610 (2)"</f>
        <v>382-610 (2)</v>
      </c>
      <c r="E44" s="35">
        <f>VLOOKUP(D44,'Plan Budget'!$D$2:$E$1988,2,FALSE)</f>
        <v>0</v>
      </c>
      <c r="F44" s="70"/>
      <c r="G44" s="56">
        <f>VLOOKUP(D44,'Plan Budget'!$D$2:$F$1989,3,FALSE)</f>
        <v>0</v>
      </c>
    </row>
    <row r="45" spans="1:7" ht="12" customHeight="1" x14ac:dyDescent="0.25">
      <c r="A45" s="74">
        <v>641</v>
      </c>
      <c r="B45" s="42" t="s">
        <v>310</v>
      </c>
      <c r="C45" s="125" t="str">
        <f>"10-"&amp;C7&amp;"-20-5420-1000-0641-000"</f>
        <v>10-382-20-5420-1000-0641-000</v>
      </c>
      <c r="D45" s="41" t="str">
        <f>$C$7&amp;"-641"</f>
        <v>382-641</v>
      </c>
      <c r="E45" s="35">
        <f>VLOOKUP(D45,'Plan Budget'!$D$2:$E$1988,2,FALSE)</f>
        <v>0</v>
      </c>
      <c r="F45" s="70"/>
      <c r="G45" s="56">
        <f>VLOOKUP(D45,'Plan Budget'!$D$2:$F$1989,3,FALSE)</f>
        <v>0</v>
      </c>
    </row>
    <row r="46" spans="1:7" ht="12" customHeight="1" x14ac:dyDescent="0.25">
      <c r="A46" s="74"/>
      <c r="B46" s="42" t="s">
        <v>295</v>
      </c>
      <c r="C46" s="125"/>
      <c r="D46" s="41"/>
      <c r="E46" s="35"/>
      <c r="F46" s="58"/>
      <c r="G46" s="60"/>
    </row>
    <row r="47" spans="1:7" ht="12" customHeight="1" x14ac:dyDescent="0.25">
      <c r="A47" s="74">
        <v>642</v>
      </c>
      <c r="B47" s="42" t="s">
        <v>311</v>
      </c>
      <c r="C47" s="125" t="str">
        <f>"10-"&amp;C7&amp;"-20-5420-1000-0642-000"</f>
        <v>10-382-20-5420-1000-0642-000</v>
      </c>
      <c r="D47" s="41" t="str">
        <f>$C$7&amp;"-642"</f>
        <v>382-642</v>
      </c>
      <c r="E47" s="35">
        <f>VLOOKUP(D47,'Plan Budget'!$D$2:$E$1988,2,FALSE)</f>
        <v>1000</v>
      </c>
      <c r="F47" s="36">
        <v>26.92</v>
      </c>
      <c r="G47" s="56">
        <f>VLOOKUP(D47,'Plan Budget'!$D$2:$F$1989,3,FALSE)</f>
        <v>0</v>
      </c>
    </row>
    <row r="48" spans="1:7" ht="12" customHeight="1" x14ac:dyDescent="0.25">
      <c r="A48" s="74">
        <v>644</v>
      </c>
      <c r="B48" s="42" t="s">
        <v>403</v>
      </c>
      <c r="C48" s="125" t="str">
        <f>"10-"&amp;$C$7&amp;"-20-5420-2200-0644-000"</f>
        <v>10-382-20-5420-2200-0644-000</v>
      </c>
      <c r="D48" s="41" t="str">
        <f>$C$7&amp;"-644"</f>
        <v>382-644</v>
      </c>
      <c r="E48" s="35">
        <f>VLOOKUP(D48,'Plan Budget'!$D$2:$E$1988,2,FALSE)</f>
        <v>0</v>
      </c>
      <c r="F48" s="70"/>
      <c r="G48" s="56">
        <f>VLOOKUP(D48,'Plan Budget'!$D$2:$F$1989,3,FALSE)</f>
        <v>0</v>
      </c>
    </row>
    <row r="49" spans="1:7" ht="12" customHeight="1" x14ac:dyDescent="0.25">
      <c r="A49" s="74">
        <v>645</v>
      </c>
      <c r="B49" s="42" t="s">
        <v>312</v>
      </c>
      <c r="C49" s="125" t="str">
        <f>"10-"&amp;$C$7&amp;"-20-5420-2200-0645-000"</f>
        <v>10-382-20-5420-2200-0645-000</v>
      </c>
      <c r="D49" s="41" t="str">
        <f>$C$7&amp;"-645"</f>
        <v>382-645</v>
      </c>
      <c r="E49" s="35">
        <f>VLOOKUP(D49,'Plan Budget'!$D$2:$E$1988,2,FALSE)</f>
        <v>0</v>
      </c>
      <c r="F49" s="36"/>
      <c r="G49" s="56">
        <f>VLOOKUP(D49,'Plan Budget'!$D$2:$F$1989,3,FALSE)</f>
        <v>0</v>
      </c>
    </row>
    <row r="50" spans="1:7" ht="12" customHeight="1" x14ac:dyDescent="0.25">
      <c r="A50" s="74">
        <v>650</v>
      </c>
      <c r="B50" s="40" t="s">
        <v>303</v>
      </c>
      <c r="C50" s="125"/>
      <c r="D50" s="41"/>
      <c r="E50" s="35"/>
      <c r="F50" s="55"/>
      <c r="G50" s="60"/>
    </row>
    <row r="51" spans="1:7" ht="66" customHeight="1" x14ac:dyDescent="0.25">
      <c r="A51" s="74"/>
      <c r="B51" s="73" t="s">
        <v>307</v>
      </c>
      <c r="C51" s="125" t="str">
        <f>"10-"&amp;$C$7&amp;"-20-5420-1000-0650-000"</f>
        <v>10-382-20-5420-1000-0650-000</v>
      </c>
      <c r="D51" s="41" t="str">
        <f>$C$7&amp;"-650"</f>
        <v>382-650</v>
      </c>
      <c r="E51" s="35">
        <f>VLOOKUP(D51,'Plan Budget'!$D$2:$E$1988,2,FALSE)</f>
        <v>5786</v>
      </c>
      <c r="F51" s="36"/>
      <c r="G51" s="56" t="str">
        <f>VLOOKUP(D51,'Plan Budget'!$D$2:$F$1989,3,FALSE)</f>
        <v>SmartBoards &amp; Projectors</v>
      </c>
    </row>
    <row r="52" spans="1:7" ht="12" customHeight="1" x14ac:dyDescent="0.25">
      <c r="A52" s="74"/>
      <c r="B52" s="73" t="s">
        <v>297</v>
      </c>
      <c r="C52" s="125" t="str">
        <f>"10-"&amp;$C$7&amp;"-20-5420-2200-0650-000"</f>
        <v>10-382-20-5420-2200-0650-000</v>
      </c>
      <c r="D52" s="41" t="str">
        <f>$C$7&amp;"-650 (2)"</f>
        <v>382-650 (2)</v>
      </c>
      <c r="E52" s="35">
        <f>VLOOKUP(D52,'Plan Budget'!$D$2:$E$1988,2,FALSE)</f>
        <v>0</v>
      </c>
      <c r="F52" s="36"/>
      <c r="G52" s="56">
        <f>VLOOKUP(D52,'Plan Budget'!$D$2:$F$1989,3,FALSE)</f>
        <v>0</v>
      </c>
    </row>
    <row r="53" spans="1:7" ht="12" customHeight="1" thickBot="1" x14ac:dyDescent="0.3">
      <c r="A53" s="74"/>
      <c r="B53" s="73" t="s">
        <v>5</v>
      </c>
      <c r="C53" s="76"/>
      <c r="D53" s="76"/>
      <c r="E53" s="35">
        <f>SUM(E18:E52)</f>
        <v>49286</v>
      </c>
      <c r="F53" s="109">
        <f>F52+F51+F49+F48+F47+F45+F44+F43+F42+F40+F33+F32+F26</f>
        <v>50519.23</v>
      </c>
      <c r="G53" s="110"/>
    </row>
    <row r="54" spans="1:7" ht="12.75" customHeight="1" thickTop="1" x14ac:dyDescent="0.25">
      <c r="A54" s="74"/>
      <c r="B54" s="113"/>
      <c r="C54" s="76"/>
      <c r="D54" s="76"/>
      <c r="E54" s="76"/>
      <c r="F54" s="77"/>
      <c r="G54" s="78"/>
    </row>
    <row r="55" spans="1:7" ht="12.75" customHeight="1" thickBot="1" x14ac:dyDescent="0.3">
      <c r="A55" s="74"/>
      <c r="B55" s="112" t="s">
        <v>246</v>
      </c>
      <c r="C55" s="76"/>
      <c r="D55" s="76"/>
      <c r="E55" s="76"/>
      <c r="F55" s="109">
        <f>F14-F53</f>
        <v>0</v>
      </c>
      <c r="G55" s="111">
        <f>IF(F55&lt;&gt;0,"This line must equal zero when you are done",0)</f>
        <v>0</v>
      </c>
    </row>
    <row r="56" spans="1:7" ht="12.75" customHeight="1" thickTop="1" x14ac:dyDescent="0.25">
      <c r="A56" s="74"/>
      <c r="B56" s="113"/>
      <c r="C56" s="76"/>
      <c r="D56" s="76"/>
      <c r="E56" s="76"/>
      <c r="F56" s="77"/>
      <c r="G56" s="78"/>
    </row>
    <row r="57" spans="1:7" ht="12.75" customHeight="1" x14ac:dyDescent="0.25">
      <c r="A57" s="74"/>
      <c r="B57" s="144" t="s">
        <v>404</v>
      </c>
      <c r="C57" s="145"/>
      <c r="D57" s="145"/>
      <c r="E57" s="145"/>
      <c r="F57" s="145"/>
      <c r="G57" s="145"/>
    </row>
    <row r="58" spans="1:7" ht="12.75" customHeight="1" x14ac:dyDescent="0.25">
      <c r="A58" s="74"/>
      <c r="B58" s="145"/>
      <c r="C58" s="145"/>
      <c r="D58" s="145"/>
      <c r="E58" s="145"/>
      <c r="F58" s="145"/>
      <c r="G58" s="145"/>
    </row>
    <row r="59" spans="1:7" x14ac:dyDescent="0.25">
      <c r="A59" s="74"/>
      <c r="B59" s="75"/>
      <c r="C59" s="76"/>
      <c r="D59" s="76"/>
      <c r="E59" s="76"/>
      <c r="F59" s="77"/>
      <c r="G59" s="78"/>
    </row>
    <row r="60" spans="1:7" x14ac:dyDescent="0.25">
      <c r="B60" s="43"/>
      <c r="C60" s="29"/>
      <c r="D60" s="29"/>
      <c r="E60" s="29"/>
      <c r="F60" s="44"/>
      <c r="G60" s="45"/>
    </row>
    <row r="61" spans="1:7" x14ac:dyDescent="0.25">
      <c r="B61" s="46"/>
      <c r="C61" s="47"/>
      <c r="D61" s="47"/>
      <c r="E61" s="47"/>
    </row>
    <row r="62" spans="1:7" x14ac:dyDescent="0.25">
      <c r="B62" s="48"/>
      <c r="C62" s="49"/>
      <c r="D62" s="49"/>
      <c r="E62" s="49"/>
    </row>
  </sheetData>
  <sheetProtection algorithmName="SHA-512" hashValue="XIFF9sUxFn4es5qD069do/TBU15eyY2mrl2k511gtRu52Lsdj8z4vOVU7QFe3ENxU4DRhi1NSXZY2oZ8w/oRTw==" saltValue="GkMN0VQbMdg+7ESnfAkH1Q==" spinCount="100000" sheet="1" selectLockedCells="1"/>
  <mergeCells count="4">
    <mergeCell ref="B1:G1"/>
    <mergeCell ref="B2:G2"/>
    <mergeCell ref="B3:G3"/>
    <mergeCell ref="B57:G58"/>
  </mergeCells>
  <phoneticPr fontId="8" type="noConversion"/>
  <conditionalFormatting sqref="F55:G55">
    <cfRule type="cellIs" dxfId="1" priority="3" stopIfTrue="1" operator="notEqual">
      <formula>0</formula>
    </cfRule>
  </conditionalFormatting>
  <conditionalFormatting sqref="F11">
    <cfRule type="cellIs" dxfId="0" priority="1" stopIfTrue="1" operator="lessThan">
      <formula>0</formula>
    </cfRule>
  </conditionalFormatting>
  <dataValidations xWindow="1093" yWindow="635" count="1">
    <dataValidation allowBlank="1" showInputMessage="1" showErrorMessage="1" promptTitle="State Retirement:" prompt="Are your hourly aides eligible for state retirement?  If so, you need to enter a retirement % in cell C10.  The Tier I rate is 23.69%." sqref="F21" xr:uid="{00000000-0002-0000-0000-000000000000}"/>
  </dataValidations>
  <printOptions horizontalCentered="1"/>
  <pageMargins left="0.25" right="0.05" top="0.25" bottom="0.25" header="0.5" footer="0.5"/>
  <pageSetup scale="68" orientation="landscape" r:id="rId1"/>
  <headerFooter alignWithMargins="0">
    <oddHeader>&amp;R&amp;D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R98"/>
  <sheetViews>
    <sheetView zoomScale="136" zoomScaleNormal="136" workbookViewId="0">
      <pane ySplit="1" topLeftCell="A60" activePane="bottomLeft" state="frozen"/>
      <selection pane="bottomLeft" activeCell="B90" sqref="B90"/>
    </sheetView>
  </sheetViews>
  <sheetFormatPr defaultRowHeight="12.75" x14ac:dyDescent="0.2"/>
  <cols>
    <col min="1" max="1" width="9.33203125" style="11" customWidth="1"/>
    <col min="2" max="2" width="9.33203125" style="128" customWidth="1"/>
    <col min="3" max="3" width="8.33203125" style="10" customWidth="1"/>
    <col min="4" max="4" width="27.1640625" style="6" customWidth="1"/>
    <col min="5" max="5" width="18" style="6" hidden="1" customWidth="1"/>
    <col min="6" max="6" width="17.1640625" style="67" hidden="1" customWidth="1"/>
    <col min="7" max="7" width="17.6640625" style="7" customWidth="1"/>
    <col min="8" max="8" width="17.6640625" style="7" hidden="1" customWidth="1"/>
    <col min="9" max="9" width="14.5" style="114" customWidth="1"/>
    <col min="10" max="10" width="9.33203125" style="6"/>
    <col min="11" max="11" width="10.5" style="11" bestFit="1" customWidth="1"/>
    <col min="12" max="12" width="26.5" style="6" bestFit="1" customWidth="1"/>
    <col min="13" max="14" width="9.33203125" style="6" customWidth="1"/>
    <col min="15" max="15" width="13" style="7" bestFit="1" customWidth="1"/>
    <col min="16" max="16384" width="9.33203125" style="6"/>
  </cols>
  <sheetData>
    <row r="1" spans="1:11" x14ac:dyDescent="0.2">
      <c r="A1" s="3" t="s">
        <v>6</v>
      </c>
      <c r="B1" s="127" t="s">
        <v>7</v>
      </c>
      <c r="C1" s="4" t="s">
        <v>284</v>
      </c>
      <c r="D1" s="3" t="s">
        <v>1</v>
      </c>
      <c r="E1" s="62" t="s">
        <v>8</v>
      </c>
      <c r="F1" s="13" t="s">
        <v>412</v>
      </c>
      <c r="G1" s="65" t="s">
        <v>413</v>
      </c>
      <c r="H1" s="14" t="s">
        <v>244</v>
      </c>
    </row>
    <row r="2" spans="1:11" x14ac:dyDescent="0.2">
      <c r="A2" s="16" t="s">
        <v>274</v>
      </c>
      <c r="B2" s="129" t="s">
        <v>274</v>
      </c>
      <c r="C2" s="17">
        <v>12000</v>
      </c>
      <c r="D2" s="18" t="s">
        <v>275</v>
      </c>
      <c r="E2" s="63" t="s">
        <v>276</v>
      </c>
      <c r="F2" s="66">
        <v>264.3</v>
      </c>
      <c r="G2" s="122">
        <v>5771</v>
      </c>
      <c r="H2" s="15">
        <f>F2+G2</f>
        <v>6035.3</v>
      </c>
      <c r="I2" s="115"/>
      <c r="K2" s="10"/>
    </row>
    <row r="3" spans="1:11" x14ac:dyDescent="0.2">
      <c r="A3" s="8">
        <v>210</v>
      </c>
      <c r="B3" s="129" t="s">
        <v>4</v>
      </c>
      <c r="C3" s="17">
        <v>12102</v>
      </c>
      <c r="D3" s="18" t="s">
        <v>3</v>
      </c>
      <c r="E3" s="63" t="s">
        <v>12</v>
      </c>
      <c r="F3" s="66">
        <v>536.75</v>
      </c>
      <c r="G3" s="122">
        <v>53095</v>
      </c>
      <c r="H3" s="15">
        <f t="shared" ref="H3:H65" si="0">F3+G3</f>
        <v>53631.75</v>
      </c>
      <c r="I3" s="115"/>
      <c r="K3" s="10"/>
    </row>
    <row r="4" spans="1:11" x14ac:dyDescent="0.2">
      <c r="A4" s="8" t="s">
        <v>13</v>
      </c>
      <c r="B4" s="136" t="s">
        <v>13</v>
      </c>
      <c r="C4" s="17">
        <v>12103</v>
      </c>
      <c r="D4" s="18" t="s">
        <v>14</v>
      </c>
      <c r="E4" s="63" t="s">
        <v>14</v>
      </c>
      <c r="F4" s="66">
        <v>3507.17</v>
      </c>
      <c r="G4" s="122">
        <v>60713</v>
      </c>
      <c r="H4" s="15">
        <f t="shared" si="0"/>
        <v>64220.17</v>
      </c>
      <c r="I4" s="115"/>
      <c r="K4" s="10"/>
    </row>
    <row r="5" spans="1:11" x14ac:dyDescent="0.2">
      <c r="A5" s="19" t="s">
        <v>277</v>
      </c>
      <c r="B5" s="136" t="s">
        <v>277</v>
      </c>
      <c r="C5" s="20">
        <v>12231</v>
      </c>
      <c r="D5" s="21" t="s">
        <v>278</v>
      </c>
      <c r="E5" s="64" t="s">
        <v>279</v>
      </c>
      <c r="F5" s="66">
        <v>4627.08</v>
      </c>
      <c r="G5" s="122">
        <v>80451</v>
      </c>
      <c r="H5" s="15">
        <f t="shared" si="0"/>
        <v>85078.080000000002</v>
      </c>
      <c r="I5" s="115"/>
    </row>
    <row r="6" spans="1:11" x14ac:dyDescent="0.2">
      <c r="A6" s="8" t="s">
        <v>15</v>
      </c>
      <c r="B6" s="136" t="s">
        <v>15</v>
      </c>
      <c r="C6" s="17">
        <v>12104</v>
      </c>
      <c r="D6" s="18" t="s">
        <v>16</v>
      </c>
      <c r="E6" s="63" t="s">
        <v>16</v>
      </c>
      <c r="F6" s="66">
        <v>3531.13</v>
      </c>
      <c r="G6" s="122">
        <v>48247</v>
      </c>
      <c r="H6" s="15">
        <f t="shared" si="0"/>
        <v>51778.13</v>
      </c>
      <c r="I6" s="115"/>
    </row>
    <row r="7" spans="1:11" x14ac:dyDescent="0.2">
      <c r="A7" s="8" t="s">
        <v>17</v>
      </c>
      <c r="B7" s="136" t="s">
        <v>17</v>
      </c>
      <c r="C7" s="17">
        <v>12107</v>
      </c>
      <c r="D7" s="18" t="s">
        <v>18</v>
      </c>
      <c r="E7" s="63" t="s">
        <v>18</v>
      </c>
      <c r="F7" s="66">
        <v>9522.2900000000009</v>
      </c>
      <c r="G7" s="122">
        <v>66946</v>
      </c>
      <c r="H7" s="15">
        <f t="shared" si="0"/>
        <v>76468.289999999994</v>
      </c>
      <c r="I7" s="115"/>
    </row>
    <row r="8" spans="1:11" x14ac:dyDescent="0.2">
      <c r="A8" s="8" t="s">
        <v>19</v>
      </c>
      <c r="B8" s="136" t="s">
        <v>19</v>
      </c>
      <c r="C8" s="17">
        <v>12106</v>
      </c>
      <c r="D8" s="18" t="s">
        <v>20</v>
      </c>
      <c r="E8" s="63" t="s">
        <v>21</v>
      </c>
      <c r="F8" s="66">
        <v>1067.58</v>
      </c>
      <c r="G8" s="122">
        <v>65561</v>
      </c>
      <c r="H8" s="15">
        <f t="shared" si="0"/>
        <v>66628.58</v>
      </c>
      <c r="I8" s="115"/>
    </row>
    <row r="9" spans="1:11" x14ac:dyDescent="0.2">
      <c r="A9" s="8" t="s">
        <v>22</v>
      </c>
      <c r="B9" s="136" t="s">
        <v>22</v>
      </c>
      <c r="C9" s="17">
        <v>12105</v>
      </c>
      <c r="D9" s="18" t="s">
        <v>23</v>
      </c>
      <c r="E9" s="63" t="s">
        <v>24</v>
      </c>
      <c r="F9" s="66">
        <v>663.28</v>
      </c>
      <c r="G9" s="122">
        <v>55519</v>
      </c>
      <c r="H9" s="15">
        <f t="shared" si="0"/>
        <v>56182.28</v>
      </c>
      <c r="I9" s="115"/>
    </row>
    <row r="10" spans="1:11" x14ac:dyDescent="0.2">
      <c r="A10" s="8" t="s">
        <v>25</v>
      </c>
      <c r="B10" s="136" t="s">
        <v>25</v>
      </c>
      <c r="C10" s="17">
        <v>12111</v>
      </c>
      <c r="D10" s="18" t="s">
        <v>26</v>
      </c>
      <c r="E10" s="63" t="s">
        <v>27</v>
      </c>
      <c r="F10" s="66">
        <v>3146.74</v>
      </c>
      <c r="G10" s="122">
        <v>57827</v>
      </c>
      <c r="H10" s="15">
        <f t="shared" si="0"/>
        <v>60973.74</v>
      </c>
      <c r="I10" s="115"/>
    </row>
    <row r="11" spans="1:11" x14ac:dyDescent="0.2">
      <c r="A11" s="8" t="s">
        <v>28</v>
      </c>
      <c r="B11" s="136" t="s">
        <v>28</v>
      </c>
      <c r="C11" s="17">
        <v>12112</v>
      </c>
      <c r="D11" s="18" t="s">
        <v>29</v>
      </c>
      <c r="E11" s="63" t="s">
        <v>30</v>
      </c>
      <c r="F11" s="66">
        <v>0.4</v>
      </c>
      <c r="G11" s="122">
        <v>57597</v>
      </c>
      <c r="H11" s="15">
        <f t="shared" si="0"/>
        <v>57597.4</v>
      </c>
      <c r="I11" s="115"/>
    </row>
    <row r="12" spans="1:11" x14ac:dyDescent="0.2">
      <c r="A12" s="8" t="s">
        <v>31</v>
      </c>
      <c r="B12" s="136" t="s">
        <v>31</v>
      </c>
      <c r="C12" s="17">
        <v>12114</v>
      </c>
      <c r="D12" s="18" t="s">
        <v>32</v>
      </c>
      <c r="E12" s="63" t="s">
        <v>33</v>
      </c>
      <c r="F12" s="66">
        <v>4000.7</v>
      </c>
      <c r="G12" s="122">
        <v>79758</v>
      </c>
      <c r="H12" s="15">
        <f t="shared" si="0"/>
        <v>83758.7</v>
      </c>
      <c r="I12" s="115"/>
    </row>
    <row r="13" spans="1:11" x14ac:dyDescent="0.2">
      <c r="A13" s="16" t="s">
        <v>249</v>
      </c>
      <c r="B13" s="136" t="s">
        <v>249</v>
      </c>
      <c r="C13" s="17">
        <v>12118</v>
      </c>
      <c r="D13" s="18" t="s">
        <v>250</v>
      </c>
      <c r="E13" s="63" t="s">
        <v>251</v>
      </c>
      <c r="F13" s="66">
        <v>2356.88</v>
      </c>
      <c r="G13" s="122">
        <v>88069</v>
      </c>
      <c r="H13" s="15">
        <f t="shared" si="0"/>
        <v>90425.88</v>
      </c>
      <c r="I13" s="115"/>
    </row>
    <row r="14" spans="1:11" x14ac:dyDescent="0.2">
      <c r="A14" s="8" t="s">
        <v>34</v>
      </c>
      <c r="B14" s="136" t="s">
        <v>34</v>
      </c>
      <c r="C14" s="17">
        <v>12137</v>
      </c>
      <c r="D14" s="18" t="s">
        <v>35</v>
      </c>
      <c r="E14" s="63" t="s">
        <v>36</v>
      </c>
      <c r="F14" s="66">
        <v>8665.7900000000009</v>
      </c>
      <c r="G14" s="122">
        <v>70870</v>
      </c>
      <c r="H14" s="15">
        <f t="shared" si="0"/>
        <v>79535.789999999994</v>
      </c>
      <c r="I14" s="115"/>
    </row>
    <row r="15" spans="1:11" x14ac:dyDescent="0.2">
      <c r="A15" s="8" t="s">
        <v>37</v>
      </c>
      <c r="B15" s="136" t="s">
        <v>37</v>
      </c>
      <c r="C15" s="17">
        <v>12124</v>
      </c>
      <c r="D15" s="18" t="s">
        <v>38</v>
      </c>
      <c r="E15" s="63" t="s">
        <v>38</v>
      </c>
      <c r="F15" s="66">
        <v>0</v>
      </c>
      <c r="G15" s="122">
        <v>34743</v>
      </c>
      <c r="H15" s="15">
        <f t="shared" si="0"/>
        <v>34743</v>
      </c>
      <c r="I15" s="115"/>
    </row>
    <row r="16" spans="1:11" x14ac:dyDescent="0.2">
      <c r="A16" s="16" t="s">
        <v>255</v>
      </c>
      <c r="B16" s="136" t="s">
        <v>255</v>
      </c>
      <c r="C16" s="17">
        <v>12125</v>
      </c>
      <c r="D16" s="18" t="s">
        <v>256</v>
      </c>
      <c r="E16" s="63" t="s">
        <v>256</v>
      </c>
      <c r="F16" s="66">
        <v>7004.71</v>
      </c>
      <c r="G16" s="122">
        <v>83336</v>
      </c>
      <c r="H16" s="15">
        <f t="shared" si="0"/>
        <v>90340.71</v>
      </c>
      <c r="I16" s="115"/>
    </row>
    <row r="17" spans="1:9" x14ac:dyDescent="0.2">
      <c r="A17" s="8" t="s">
        <v>39</v>
      </c>
      <c r="B17" s="136" t="s">
        <v>39</v>
      </c>
      <c r="C17" s="17">
        <v>12179</v>
      </c>
      <c r="D17" s="18" t="s">
        <v>40</v>
      </c>
      <c r="E17" s="63" t="s">
        <v>41</v>
      </c>
      <c r="F17" s="66">
        <v>86.59</v>
      </c>
      <c r="G17" s="122">
        <v>64060</v>
      </c>
      <c r="H17" s="15">
        <f t="shared" si="0"/>
        <v>64146.59</v>
      </c>
      <c r="I17" s="115"/>
    </row>
    <row r="18" spans="1:9" x14ac:dyDescent="0.2">
      <c r="A18" s="8" t="s">
        <v>43</v>
      </c>
      <c r="B18" s="136" t="s">
        <v>43</v>
      </c>
      <c r="C18" s="17">
        <v>12127</v>
      </c>
      <c r="D18" s="18" t="s">
        <v>44</v>
      </c>
      <c r="E18" s="63" t="s">
        <v>42</v>
      </c>
      <c r="F18" s="66">
        <v>4738.9799999999996</v>
      </c>
      <c r="G18" s="122">
        <v>82644</v>
      </c>
      <c r="H18" s="15">
        <f t="shared" si="0"/>
        <v>87382.98</v>
      </c>
      <c r="I18" s="115"/>
    </row>
    <row r="19" spans="1:9" x14ac:dyDescent="0.2">
      <c r="A19" s="8" t="s">
        <v>45</v>
      </c>
      <c r="B19" s="136" t="s">
        <v>45</v>
      </c>
      <c r="C19" s="17">
        <v>12138</v>
      </c>
      <c r="D19" s="18" t="s">
        <v>46</v>
      </c>
      <c r="E19" s="63" t="s">
        <v>47</v>
      </c>
      <c r="F19" s="66">
        <v>1160.2</v>
      </c>
      <c r="G19" s="122">
        <v>49171</v>
      </c>
      <c r="H19" s="15">
        <f t="shared" si="0"/>
        <v>50331.199999999997</v>
      </c>
      <c r="I19" s="115"/>
    </row>
    <row r="20" spans="1:9" x14ac:dyDescent="0.2">
      <c r="A20" s="8" t="s">
        <v>48</v>
      </c>
      <c r="B20" s="136" t="s">
        <v>48</v>
      </c>
      <c r="C20" s="17">
        <v>12126</v>
      </c>
      <c r="D20" s="18" t="s">
        <v>49</v>
      </c>
      <c r="E20" s="63" t="s">
        <v>50</v>
      </c>
      <c r="F20" s="66">
        <v>4294.03</v>
      </c>
      <c r="G20" s="122">
        <v>45477</v>
      </c>
      <c r="H20" s="15">
        <f t="shared" si="0"/>
        <v>49771.03</v>
      </c>
      <c r="I20" s="115"/>
    </row>
    <row r="21" spans="1:9" x14ac:dyDescent="0.2">
      <c r="A21" s="8" t="s">
        <v>51</v>
      </c>
      <c r="B21" s="136" t="s">
        <v>51</v>
      </c>
      <c r="C21" s="17">
        <v>12116</v>
      </c>
      <c r="D21" s="18" t="s">
        <v>52</v>
      </c>
      <c r="E21" s="63" t="s">
        <v>53</v>
      </c>
      <c r="F21" s="66">
        <v>4466.17</v>
      </c>
      <c r="G21" s="122">
        <v>78719</v>
      </c>
      <c r="H21" s="15">
        <f t="shared" si="0"/>
        <v>83185.17</v>
      </c>
      <c r="I21" s="115"/>
    </row>
    <row r="22" spans="1:9" x14ac:dyDescent="0.2">
      <c r="A22" s="8" t="s">
        <v>54</v>
      </c>
      <c r="B22" s="136" t="s">
        <v>54</v>
      </c>
      <c r="C22" s="17">
        <v>12128</v>
      </c>
      <c r="D22" s="18" t="s">
        <v>55</v>
      </c>
      <c r="E22" s="64" t="s">
        <v>285</v>
      </c>
      <c r="F22" s="66">
        <v>11426.88</v>
      </c>
      <c r="G22" s="122">
        <v>94648</v>
      </c>
      <c r="H22" s="15">
        <f t="shared" si="0"/>
        <v>106074.88</v>
      </c>
      <c r="I22" s="115"/>
    </row>
    <row r="23" spans="1:9" x14ac:dyDescent="0.2">
      <c r="A23" s="8" t="s">
        <v>56</v>
      </c>
      <c r="B23" s="136" t="s">
        <v>56</v>
      </c>
      <c r="C23" s="17">
        <v>12134</v>
      </c>
      <c r="D23" s="18" t="s">
        <v>57</v>
      </c>
      <c r="E23" s="63" t="s">
        <v>58</v>
      </c>
      <c r="F23" s="66">
        <v>1365.24</v>
      </c>
      <c r="G23" s="122">
        <v>83913</v>
      </c>
      <c r="H23" s="15">
        <f t="shared" si="0"/>
        <v>85278.24</v>
      </c>
      <c r="I23" s="115"/>
    </row>
    <row r="24" spans="1:9" x14ac:dyDescent="0.2">
      <c r="A24" s="8" t="s">
        <v>59</v>
      </c>
      <c r="B24" s="136" t="s">
        <v>59</v>
      </c>
      <c r="C24" s="17">
        <v>12130</v>
      </c>
      <c r="D24" s="18" t="s">
        <v>60</v>
      </c>
      <c r="E24" s="63" t="s">
        <v>60</v>
      </c>
      <c r="F24" s="66">
        <v>0</v>
      </c>
      <c r="G24" s="122">
        <v>69139</v>
      </c>
      <c r="H24" s="15">
        <f t="shared" si="0"/>
        <v>69139</v>
      </c>
      <c r="I24" s="115"/>
    </row>
    <row r="25" spans="1:9" x14ac:dyDescent="0.2">
      <c r="A25" s="8" t="s">
        <v>61</v>
      </c>
      <c r="B25" s="136" t="s">
        <v>61</v>
      </c>
      <c r="C25" s="17">
        <v>12135</v>
      </c>
      <c r="D25" s="18" t="s">
        <v>62</v>
      </c>
      <c r="E25" s="63" t="s">
        <v>63</v>
      </c>
      <c r="F25" s="66">
        <v>8987.58</v>
      </c>
      <c r="G25" s="122">
        <v>60021</v>
      </c>
      <c r="H25" s="15">
        <f t="shared" si="0"/>
        <v>69008.58</v>
      </c>
      <c r="I25" s="115"/>
    </row>
    <row r="26" spans="1:9" x14ac:dyDescent="0.2">
      <c r="A26" s="8" t="s">
        <v>64</v>
      </c>
      <c r="B26" s="136" t="s">
        <v>64</v>
      </c>
      <c r="C26" s="17">
        <v>12141</v>
      </c>
      <c r="D26" s="18" t="s">
        <v>65</v>
      </c>
      <c r="E26" s="63" t="s">
        <v>65</v>
      </c>
      <c r="F26" s="66">
        <v>4899.6099999999997</v>
      </c>
      <c r="G26" s="122">
        <v>40514</v>
      </c>
      <c r="H26" s="15">
        <f t="shared" si="0"/>
        <v>45413.61</v>
      </c>
      <c r="I26" s="115"/>
    </row>
    <row r="27" spans="1:9" x14ac:dyDescent="0.2">
      <c r="A27" s="8" t="s">
        <v>66</v>
      </c>
      <c r="B27" s="136" t="s">
        <v>66</v>
      </c>
      <c r="C27" s="17">
        <v>12140</v>
      </c>
      <c r="D27" s="18" t="s">
        <v>67</v>
      </c>
      <c r="E27" s="63" t="s">
        <v>68</v>
      </c>
      <c r="F27" s="66">
        <v>0</v>
      </c>
      <c r="G27" s="122">
        <v>56558</v>
      </c>
      <c r="H27" s="15">
        <f t="shared" si="0"/>
        <v>56558</v>
      </c>
      <c r="I27" s="115"/>
    </row>
    <row r="28" spans="1:9" x14ac:dyDescent="0.2">
      <c r="A28" s="8" t="s">
        <v>69</v>
      </c>
      <c r="B28" s="136" t="s">
        <v>69</v>
      </c>
      <c r="C28" s="17">
        <v>12148</v>
      </c>
      <c r="D28" s="18" t="s">
        <v>70</v>
      </c>
      <c r="E28" s="63" t="s">
        <v>70</v>
      </c>
      <c r="F28" s="66">
        <v>0</v>
      </c>
      <c r="G28" s="122">
        <v>69716</v>
      </c>
      <c r="H28" s="15">
        <f t="shared" si="0"/>
        <v>69716</v>
      </c>
      <c r="I28" s="115"/>
    </row>
    <row r="29" spans="1:9" x14ac:dyDescent="0.2">
      <c r="A29" s="8" t="s">
        <v>71</v>
      </c>
      <c r="B29" s="136" t="s">
        <v>71</v>
      </c>
      <c r="C29" s="17">
        <v>12156</v>
      </c>
      <c r="D29" s="18" t="s">
        <v>72</v>
      </c>
      <c r="E29" s="63" t="s">
        <v>72</v>
      </c>
      <c r="F29" s="66">
        <v>157.54</v>
      </c>
      <c r="G29" s="122">
        <v>64291</v>
      </c>
      <c r="H29" s="15">
        <f t="shared" si="0"/>
        <v>64448.54</v>
      </c>
      <c r="I29" s="115"/>
    </row>
    <row r="30" spans="1:9" x14ac:dyDescent="0.2">
      <c r="A30" s="8" t="s">
        <v>73</v>
      </c>
      <c r="B30" s="136" t="s">
        <v>73</v>
      </c>
      <c r="C30" s="17">
        <v>12160</v>
      </c>
      <c r="D30" s="18" t="s">
        <v>74</v>
      </c>
      <c r="E30" s="63" t="s">
        <v>75</v>
      </c>
      <c r="F30" s="66">
        <v>132.59</v>
      </c>
      <c r="G30" s="122">
        <v>50440</v>
      </c>
      <c r="H30" s="15">
        <f t="shared" si="0"/>
        <v>50572.59</v>
      </c>
      <c r="I30" s="115"/>
    </row>
    <row r="31" spans="1:9" x14ac:dyDescent="0.2">
      <c r="A31" s="8" t="s">
        <v>76</v>
      </c>
      <c r="B31" s="136" t="s">
        <v>76</v>
      </c>
      <c r="C31" s="17">
        <v>12164</v>
      </c>
      <c r="D31" s="18" t="s">
        <v>77</v>
      </c>
      <c r="E31" s="63" t="s">
        <v>77</v>
      </c>
      <c r="F31" s="66">
        <v>0</v>
      </c>
      <c r="G31" s="122">
        <v>72486</v>
      </c>
      <c r="H31" s="15">
        <f t="shared" si="0"/>
        <v>72486</v>
      </c>
      <c r="I31" s="115"/>
    </row>
    <row r="32" spans="1:9" x14ac:dyDescent="0.2">
      <c r="A32" s="8" t="s">
        <v>78</v>
      </c>
      <c r="B32" s="136" t="s">
        <v>78</v>
      </c>
      <c r="C32" s="17">
        <v>12168</v>
      </c>
      <c r="D32" s="18" t="s">
        <v>79</v>
      </c>
      <c r="E32" s="63" t="s">
        <v>80</v>
      </c>
      <c r="F32" s="66">
        <v>4644.0200000000004</v>
      </c>
      <c r="G32" s="122">
        <v>68331</v>
      </c>
      <c r="H32" s="15">
        <f t="shared" si="0"/>
        <v>72975.02</v>
      </c>
      <c r="I32" s="115"/>
    </row>
    <row r="33" spans="1:11" x14ac:dyDescent="0.2">
      <c r="A33" s="8" t="s">
        <v>81</v>
      </c>
      <c r="B33" s="136" t="s">
        <v>81</v>
      </c>
      <c r="C33" s="17">
        <v>12139</v>
      </c>
      <c r="D33" s="18" t="s">
        <v>82</v>
      </c>
      <c r="E33" s="63" t="s">
        <v>83</v>
      </c>
      <c r="F33" s="66">
        <v>257.25</v>
      </c>
      <c r="G33" s="122">
        <v>68100</v>
      </c>
      <c r="H33" s="15">
        <f t="shared" si="0"/>
        <v>68357.25</v>
      </c>
      <c r="I33" s="115"/>
    </row>
    <row r="34" spans="1:11" x14ac:dyDescent="0.2">
      <c r="A34" s="8" t="s">
        <v>84</v>
      </c>
      <c r="B34" s="136" t="s">
        <v>84</v>
      </c>
      <c r="C34" s="17">
        <v>12170</v>
      </c>
      <c r="D34" s="18" t="s">
        <v>85</v>
      </c>
      <c r="E34" s="63" t="s">
        <v>85</v>
      </c>
      <c r="F34" s="66">
        <v>144.68</v>
      </c>
      <c r="G34" s="122">
        <v>47208</v>
      </c>
      <c r="H34" s="15">
        <f t="shared" si="0"/>
        <v>47352.68</v>
      </c>
      <c r="I34" s="115"/>
    </row>
    <row r="35" spans="1:11" x14ac:dyDescent="0.2">
      <c r="A35" s="8" t="s">
        <v>86</v>
      </c>
      <c r="B35" s="136" t="s">
        <v>86</v>
      </c>
      <c r="C35" s="17">
        <v>12172</v>
      </c>
      <c r="D35" s="18" t="s">
        <v>87</v>
      </c>
      <c r="E35" s="63" t="s">
        <v>87</v>
      </c>
      <c r="F35" s="66">
        <v>1157.5</v>
      </c>
      <c r="G35" s="122">
        <v>50094</v>
      </c>
      <c r="H35" s="15">
        <f t="shared" si="0"/>
        <v>51251.5</v>
      </c>
      <c r="I35" s="115"/>
    </row>
    <row r="36" spans="1:11" x14ac:dyDescent="0.2">
      <c r="A36" s="8" t="s">
        <v>88</v>
      </c>
      <c r="B36" s="136" t="s">
        <v>88</v>
      </c>
      <c r="C36" s="17">
        <v>12177</v>
      </c>
      <c r="D36" s="18" t="s">
        <v>89</v>
      </c>
      <c r="E36" s="63" t="s">
        <v>90</v>
      </c>
      <c r="F36" s="66">
        <v>690.82</v>
      </c>
      <c r="G36" s="122">
        <v>62098</v>
      </c>
      <c r="H36" s="15">
        <f t="shared" si="0"/>
        <v>62788.82</v>
      </c>
      <c r="I36" s="115"/>
    </row>
    <row r="37" spans="1:11" x14ac:dyDescent="0.2">
      <c r="A37" s="8" t="s">
        <v>91</v>
      </c>
      <c r="B37" s="136" t="s">
        <v>91</v>
      </c>
      <c r="C37" s="17">
        <v>12212</v>
      </c>
      <c r="D37" s="18" t="s">
        <v>92</v>
      </c>
      <c r="E37" s="63" t="s">
        <v>93</v>
      </c>
      <c r="F37" s="66">
        <v>0</v>
      </c>
      <c r="G37" s="122">
        <v>75026</v>
      </c>
      <c r="H37" s="15">
        <f t="shared" si="0"/>
        <v>75026</v>
      </c>
      <c r="I37" s="115"/>
    </row>
    <row r="38" spans="1:11" x14ac:dyDescent="0.2">
      <c r="A38" s="8" t="s">
        <v>94</v>
      </c>
      <c r="B38" s="136" t="s">
        <v>94</v>
      </c>
      <c r="C38" s="17">
        <v>12178</v>
      </c>
      <c r="D38" s="18" t="s">
        <v>95</v>
      </c>
      <c r="E38" s="63" t="s">
        <v>95</v>
      </c>
      <c r="F38" s="66">
        <v>0.35</v>
      </c>
      <c r="G38" s="122">
        <v>67061</v>
      </c>
      <c r="H38" s="15">
        <f t="shared" si="0"/>
        <v>67061.350000000006</v>
      </c>
      <c r="I38" s="115"/>
      <c r="K38" s="51"/>
    </row>
    <row r="39" spans="1:11" x14ac:dyDescent="0.2">
      <c r="A39" s="8" t="s">
        <v>96</v>
      </c>
      <c r="B39" s="136" t="s">
        <v>96</v>
      </c>
      <c r="C39" s="17">
        <v>12182</v>
      </c>
      <c r="D39" s="18" t="s">
        <v>97</v>
      </c>
      <c r="E39" s="63" t="s">
        <v>98</v>
      </c>
      <c r="F39" s="66">
        <v>11755.73</v>
      </c>
      <c r="G39" s="122">
        <v>58174</v>
      </c>
      <c r="H39" s="15">
        <f t="shared" si="0"/>
        <v>69929.73</v>
      </c>
      <c r="I39" s="115"/>
    </row>
    <row r="40" spans="1:11" x14ac:dyDescent="0.2">
      <c r="A40" s="8" t="s">
        <v>99</v>
      </c>
      <c r="B40" s="136" t="s">
        <v>99</v>
      </c>
      <c r="C40" s="17">
        <v>12180</v>
      </c>
      <c r="D40" s="18" t="s">
        <v>100</v>
      </c>
      <c r="E40" s="63" t="s">
        <v>100</v>
      </c>
      <c r="F40" s="66">
        <v>5454.9</v>
      </c>
      <c r="G40" s="122">
        <v>82297</v>
      </c>
      <c r="H40" s="15">
        <f t="shared" si="0"/>
        <v>87751.9</v>
      </c>
      <c r="I40" s="115"/>
      <c r="K40" s="52"/>
    </row>
    <row r="41" spans="1:11" x14ac:dyDescent="0.2">
      <c r="A41" s="8" t="s">
        <v>101</v>
      </c>
      <c r="B41" s="136" t="s">
        <v>101</v>
      </c>
      <c r="C41" s="17">
        <v>12184</v>
      </c>
      <c r="D41" s="18" t="s">
        <v>102</v>
      </c>
      <c r="E41" s="63" t="s">
        <v>102</v>
      </c>
      <c r="F41" s="66">
        <v>73.89</v>
      </c>
      <c r="G41" s="122">
        <v>73641</v>
      </c>
      <c r="H41" s="15">
        <f t="shared" si="0"/>
        <v>73714.89</v>
      </c>
      <c r="I41" s="115"/>
    </row>
    <row r="42" spans="1:11" x14ac:dyDescent="0.2">
      <c r="A42" s="8" t="s">
        <v>103</v>
      </c>
      <c r="B42" s="136" t="s">
        <v>103</v>
      </c>
      <c r="C42" s="17">
        <v>12186</v>
      </c>
      <c r="D42" s="18" t="s">
        <v>104</v>
      </c>
      <c r="E42" s="63" t="s">
        <v>105</v>
      </c>
      <c r="F42" s="66">
        <v>6509.5</v>
      </c>
      <c r="G42" s="122">
        <v>73063</v>
      </c>
      <c r="H42" s="15">
        <f t="shared" si="0"/>
        <v>79572.5</v>
      </c>
      <c r="I42" s="115"/>
    </row>
    <row r="43" spans="1:11" x14ac:dyDescent="0.2">
      <c r="A43" s="8" t="s">
        <v>106</v>
      </c>
      <c r="B43" s="136" t="s">
        <v>106</v>
      </c>
      <c r="C43" s="17">
        <v>12188</v>
      </c>
      <c r="D43" s="18" t="s">
        <v>107</v>
      </c>
      <c r="E43" s="63" t="s">
        <v>108</v>
      </c>
      <c r="F43" s="66">
        <v>5123.41</v>
      </c>
      <c r="G43" s="122">
        <v>43746</v>
      </c>
      <c r="H43" s="15">
        <f t="shared" si="0"/>
        <v>48869.41</v>
      </c>
      <c r="I43" s="115"/>
    </row>
    <row r="44" spans="1:11" x14ac:dyDescent="0.2">
      <c r="A44" s="8" t="s">
        <v>109</v>
      </c>
      <c r="B44" s="136" t="s">
        <v>109</v>
      </c>
      <c r="C44" s="17">
        <v>12190</v>
      </c>
      <c r="D44" s="18" t="s">
        <v>110</v>
      </c>
      <c r="E44" s="63" t="s">
        <v>111</v>
      </c>
      <c r="F44" s="66">
        <v>5546.53</v>
      </c>
      <c r="G44" s="122">
        <v>49863</v>
      </c>
      <c r="H44" s="15">
        <f t="shared" si="0"/>
        <v>55409.53</v>
      </c>
      <c r="I44" s="115"/>
    </row>
    <row r="45" spans="1:11" x14ac:dyDescent="0.2">
      <c r="A45" s="8" t="s">
        <v>112</v>
      </c>
      <c r="B45" s="136" t="s">
        <v>112</v>
      </c>
      <c r="C45" s="17">
        <v>12110</v>
      </c>
      <c r="D45" s="18" t="s">
        <v>113</v>
      </c>
      <c r="E45" s="63" t="s">
        <v>114</v>
      </c>
      <c r="F45" s="66">
        <v>719.97</v>
      </c>
      <c r="G45" s="122">
        <v>34281</v>
      </c>
      <c r="H45" s="15">
        <f t="shared" si="0"/>
        <v>35000.97</v>
      </c>
      <c r="I45" s="115"/>
    </row>
    <row r="46" spans="1:11" x14ac:dyDescent="0.2">
      <c r="A46" s="8" t="s">
        <v>115</v>
      </c>
      <c r="B46" s="136" t="s">
        <v>115</v>
      </c>
      <c r="C46" s="17">
        <v>12189</v>
      </c>
      <c r="D46" s="18" t="s">
        <v>116</v>
      </c>
      <c r="E46" s="63" t="s">
        <v>117</v>
      </c>
      <c r="F46" s="66">
        <v>1020.24</v>
      </c>
      <c r="G46" s="122">
        <v>49517</v>
      </c>
      <c r="H46" s="15">
        <f t="shared" si="0"/>
        <v>50537.24</v>
      </c>
      <c r="I46" s="115"/>
    </row>
    <row r="47" spans="1:11" x14ac:dyDescent="0.2">
      <c r="A47" s="8" t="s">
        <v>118</v>
      </c>
      <c r="B47" s="136" t="s">
        <v>118</v>
      </c>
      <c r="C47" s="17">
        <v>12194</v>
      </c>
      <c r="D47" s="18" t="s">
        <v>119</v>
      </c>
      <c r="E47" s="63" t="s">
        <v>120</v>
      </c>
      <c r="F47" s="66">
        <v>6570.41</v>
      </c>
      <c r="G47" s="122">
        <v>85298</v>
      </c>
      <c r="H47" s="15">
        <f t="shared" si="0"/>
        <v>91868.41</v>
      </c>
      <c r="I47" s="115"/>
    </row>
    <row r="48" spans="1:11" x14ac:dyDescent="0.2">
      <c r="A48" s="8" t="s">
        <v>121</v>
      </c>
      <c r="B48" s="136" t="s">
        <v>121</v>
      </c>
      <c r="C48" s="17">
        <v>12196</v>
      </c>
      <c r="D48" s="18" t="s">
        <v>122</v>
      </c>
      <c r="E48" s="63" t="s">
        <v>123</v>
      </c>
      <c r="F48" s="66">
        <v>3364.21</v>
      </c>
      <c r="G48" s="122">
        <v>40629</v>
      </c>
      <c r="H48" s="15">
        <f t="shared" si="0"/>
        <v>43993.21</v>
      </c>
      <c r="I48" s="115"/>
    </row>
    <row r="49" spans="1:11" x14ac:dyDescent="0.2">
      <c r="A49" s="16" t="s">
        <v>238</v>
      </c>
      <c r="B49" s="136" t="s">
        <v>238</v>
      </c>
      <c r="C49" s="17">
        <v>12192</v>
      </c>
      <c r="D49" s="18" t="s">
        <v>239</v>
      </c>
      <c r="E49" s="63" t="s">
        <v>240</v>
      </c>
      <c r="F49" s="66">
        <v>12504.46</v>
      </c>
      <c r="G49" s="122">
        <v>52056</v>
      </c>
      <c r="H49" s="15">
        <f t="shared" si="0"/>
        <v>64560.46</v>
      </c>
      <c r="I49" s="115"/>
    </row>
    <row r="50" spans="1:11" x14ac:dyDescent="0.2">
      <c r="A50" s="8" t="s">
        <v>124</v>
      </c>
      <c r="B50" s="136" t="s">
        <v>124</v>
      </c>
      <c r="C50" s="17">
        <v>12197</v>
      </c>
      <c r="D50" s="18" t="s">
        <v>125</v>
      </c>
      <c r="E50" s="63" t="s">
        <v>126</v>
      </c>
      <c r="F50" s="66">
        <v>317.02999999999997</v>
      </c>
      <c r="G50" s="122">
        <v>106421</v>
      </c>
      <c r="H50" s="15">
        <f t="shared" si="0"/>
        <v>106738.03</v>
      </c>
      <c r="I50" s="115"/>
    </row>
    <row r="51" spans="1:11" x14ac:dyDescent="0.2">
      <c r="A51" s="8" t="s">
        <v>127</v>
      </c>
      <c r="B51" s="136" t="s">
        <v>127</v>
      </c>
      <c r="C51" s="17">
        <v>12198</v>
      </c>
      <c r="D51" s="18" t="s">
        <v>128</v>
      </c>
      <c r="E51" s="63" t="s">
        <v>129</v>
      </c>
      <c r="F51" s="66">
        <v>2101.2399999999998</v>
      </c>
      <c r="G51" s="122">
        <v>52980</v>
      </c>
      <c r="H51" s="15">
        <f t="shared" si="0"/>
        <v>55081.24</v>
      </c>
      <c r="I51" s="115"/>
      <c r="K51" s="51"/>
    </row>
    <row r="52" spans="1:11" x14ac:dyDescent="0.2">
      <c r="A52" s="8" t="s">
        <v>130</v>
      </c>
      <c r="B52" s="136" t="s">
        <v>130</v>
      </c>
      <c r="C52" s="17">
        <v>12193</v>
      </c>
      <c r="D52" s="18" t="s">
        <v>131</v>
      </c>
      <c r="E52" s="63" t="s">
        <v>132</v>
      </c>
      <c r="F52" s="66">
        <v>1847.47</v>
      </c>
      <c r="G52" s="122">
        <v>47208</v>
      </c>
      <c r="H52" s="15">
        <f t="shared" si="0"/>
        <v>49055.47</v>
      </c>
      <c r="I52" s="115"/>
    </row>
    <row r="53" spans="1:11" x14ac:dyDescent="0.2">
      <c r="A53" s="8" t="s">
        <v>133</v>
      </c>
      <c r="B53" s="136" t="s">
        <v>133</v>
      </c>
      <c r="C53" s="17">
        <v>12199</v>
      </c>
      <c r="D53" s="18" t="s">
        <v>134</v>
      </c>
      <c r="E53" s="63" t="s">
        <v>135</v>
      </c>
      <c r="F53" s="66">
        <v>1038.8499999999999</v>
      </c>
      <c r="G53" s="122">
        <v>39591</v>
      </c>
      <c r="H53" s="15">
        <f t="shared" si="0"/>
        <v>40629.85</v>
      </c>
      <c r="I53" s="115"/>
    </row>
    <row r="54" spans="1:11" x14ac:dyDescent="0.2">
      <c r="A54" s="8" t="s">
        <v>136</v>
      </c>
      <c r="B54" s="136" t="s">
        <v>136</v>
      </c>
      <c r="C54" s="17">
        <v>12195</v>
      </c>
      <c r="D54" s="18" t="s">
        <v>137</v>
      </c>
      <c r="E54" s="63" t="s">
        <v>138</v>
      </c>
      <c r="F54" s="66">
        <v>1233.23</v>
      </c>
      <c r="G54" s="122">
        <v>49286</v>
      </c>
      <c r="H54" s="15">
        <f t="shared" si="0"/>
        <v>50519.23</v>
      </c>
      <c r="I54" s="115"/>
    </row>
    <row r="55" spans="1:11" x14ac:dyDescent="0.2">
      <c r="A55" s="8" t="s">
        <v>139</v>
      </c>
      <c r="B55" s="136" t="s">
        <v>139</v>
      </c>
      <c r="C55" s="17">
        <v>12203</v>
      </c>
      <c r="D55" s="18" t="s">
        <v>140</v>
      </c>
      <c r="E55" s="63" t="s">
        <v>141</v>
      </c>
      <c r="F55" s="66">
        <v>14903.36</v>
      </c>
      <c r="G55" s="122">
        <v>66369</v>
      </c>
      <c r="H55" s="15">
        <f t="shared" si="0"/>
        <v>81272.36</v>
      </c>
      <c r="I55" s="115"/>
    </row>
    <row r="56" spans="1:11" x14ac:dyDescent="0.2">
      <c r="A56" s="8" t="s">
        <v>142</v>
      </c>
      <c r="B56" s="136" t="s">
        <v>142</v>
      </c>
      <c r="C56" s="17">
        <v>12201</v>
      </c>
      <c r="D56" s="18" t="s">
        <v>143</v>
      </c>
      <c r="E56" s="63" t="s">
        <v>144</v>
      </c>
      <c r="F56" s="66">
        <v>11956.54</v>
      </c>
      <c r="G56" s="122">
        <v>72025</v>
      </c>
      <c r="H56" s="15">
        <f t="shared" si="0"/>
        <v>83981.54</v>
      </c>
      <c r="I56" s="115"/>
    </row>
    <row r="57" spans="1:11" x14ac:dyDescent="0.2">
      <c r="A57" s="8" t="s">
        <v>145</v>
      </c>
      <c r="B57" s="136" t="s">
        <v>145</v>
      </c>
      <c r="C57" s="17">
        <v>12204</v>
      </c>
      <c r="D57" s="18" t="s">
        <v>146</v>
      </c>
      <c r="E57" s="63" t="s">
        <v>147</v>
      </c>
      <c r="F57" s="66">
        <v>7386.93</v>
      </c>
      <c r="G57" s="122">
        <v>88184</v>
      </c>
      <c r="H57" s="15">
        <f t="shared" si="0"/>
        <v>95570.93</v>
      </c>
      <c r="I57" s="115"/>
    </row>
    <row r="58" spans="1:11" x14ac:dyDescent="0.2">
      <c r="A58" s="8" t="s">
        <v>148</v>
      </c>
      <c r="B58" s="136" t="s">
        <v>148</v>
      </c>
      <c r="C58" s="17">
        <v>12206</v>
      </c>
      <c r="D58" s="18" t="s">
        <v>149</v>
      </c>
      <c r="E58" s="63" t="s">
        <v>150</v>
      </c>
      <c r="F58" s="66">
        <v>3200.25</v>
      </c>
      <c r="G58" s="122">
        <v>73179</v>
      </c>
      <c r="H58" s="15">
        <f t="shared" si="0"/>
        <v>76379.25</v>
      </c>
      <c r="I58" s="115"/>
    </row>
    <row r="59" spans="1:11" x14ac:dyDescent="0.2">
      <c r="A59" s="8" t="s">
        <v>151</v>
      </c>
      <c r="B59" s="136" t="s">
        <v>151</v>
      </c>
      <c r="C59" s="17">
        <v>12205</v>
      </c>
      <c r="D59" s="18" t="s">
        <v>152</v>
      </c>
      <c r="E59" s="63" t="s">
        <v>153</v>
      </c>
      <c r="F59" s="66">
        <v>3859.76</v>
      </c>
      <c r="G59" s="122">
        <v>56212</v>
      </c>
      <c r="H59" s="15">
        <f t="shared" si="0"/>
        <v>60071.76</v>
      </c>
      <c r="I59" s="115"/>
    </row>
    <row r="60" spans="1:11" x14ac:dyDescent="0.2">
      <c r="A60" s="8" t="s">
        <v>154</v>
      </c>
      <c r="B60" s="136" t="s">
        <v>154</v>
      </c>
      <c r="C60" s="17">
        <v>12202</v>
      </c>
      <c r="D60" s="18" t="s">
        <v>155</v>
      </c>
      <c r="E60" s="63" t="s">
        <v>156</v>
      </c>
      <c r="F60" s="66">
        <v>0</v>
      </c>
      <c r="G60" s="122">
        <v>41091</v>
      </c>
      <c r="H60" s="15">
        <f t="shared" si="0"/>
        <v>41091</v>
      </c>
      <c r="I60" s="115"/>
    </row>
    <row r="61" spans="1:11" x14ac:dyDescent="0.2">
      <c r="A61" s="8" t="s">
        <v>157</v>
      </c>
      <c r="B61" s="136" t="s">
        <v>157</v>
      </c>
      <c r="C61" s="17">
        <v>12208</v>
      </c>
      <c r="D61" s="18" t="s">
        <v>158</v>
      </c>
      <c r="E61" s="63" t="s">
        <v>158</v>
      </c>
      <c r="F61" s="66">
        <v>2065.25</v>
      </c>
      <c r="G61" s="122">
        <v>59097</v>
      </c>
      <c r="H61" s="15">
        <f t="shared" si="0"/>
        <v>61162.25</v>
      </c>
      <c r="I61" s="115"/>
    </row>
    <row r="62" spans="1:11" x14ac:dyDescent="0.2">
      <c r="A62" s="8" t="s">
        <v>159</v>
      </c>
      <c r="B62" s="136" t="s">
        <v>159</v>
      </c>
      <c r="C62" s="17">
        <v>12216</v>
      </c>
      <c r="D62" s="18" t="s">
        <v>160</v>
      </c>
      <c r="E62" s="63" t="s">
        <v>161</v>
      </c>
      <c r="F62" s="66">
        <v>5668.16</v>
      </c>
      <c r="G62" s="122">
        <v>61059</v>
      </c>
      <c r="H62" s="15">
        <f t="shared" si="0"/>
        <v>66727.16</v>
      </c>
      <c r="I62" s="115"/>
    </row>
    <row r="63" spans="1:11" x14ac:dyDescent="0.2">
      <c r="A63" s="8" t="s">
        <v>162</v>
      </c>
      <c r="B63" s="136" t="s">
        <v>162</v>
      </c>
      <c r="C63" s="17">
        <v>12220</v>
      </c>
      <c r="D63" s="18" t="s">
        <v>163</v>
      </c>
      <c r="E63" s="63" t="s">
        <v>164</v>
      </c>
      <c r="F63" s="66">
        <v>0</v>
      </c>
      <c r="G63" s="122">
        <v>55173</v>
      </c>
      <c r="H63" s="15">
        <f t="shared" si="0"/>
        <v>55173</v>
      </c>
      <c r="I63" s="115"/>
    </row>
    <row r="64" spans="1:11" x14ac:dyDescent="0.2">
      <c r="A64" s="16" t="s">
        <v>241</v>
      </c>
      <c r="B64" s="136" t="s">
        <v>241</v>
      </c>
      <c r="C64" s="17">
        <v>12131</v>
      </c>
      <c r="D64" s="18" t="s">
        <v>242</v>
      </c>
      <c r="E64" s="63" t="s">
        <v>243</v>
      </c>
      <c r="F64" s="66">
        <v>2000</v>
      </c>
      <c r="G64" s="122">
        <v>86914</v>
      </c>
      <c r="H64" s="15">
        <f t="shared" si="0"/>
        <v>88914</v>
      </c>
      <c r="I64" s="115"/>
    </row>
    <row r="65" spans="1:18" x14ac:dyDescent="0.2">
      <c r="A65" s="8" t="s">
        <v>165</v>
      </c>
      <c r="B65" s="136" t="s">
        <v>165</v>
      </c>
      <c r="C65" s="17">
        <v>12400</v>
      </c>
      <c r="D65" s="18" t="s">
        <v>166</v>
      </c>
      <c r="E65" s="63" t="s">
        <v>167</v>
      </c>
      <c r="F65" s="66">
        <v>9571.08</v>
      </c>
      <c r="G65" s="122">
        <v>123158</v>
      </c>
      <c r="H65" s="15">
        <f t="shared" si="0"/>
        <v>132729.07999999999</v>
      </c>
      <c r="I65" s="115"/>
      <c r="R65" s="12"/>
    </row>
    <row r="66" spans="1:18" x14ac:dyDescent="0.2">
      <c r="A66" s="8" t="s">
        <v>168</v>
      </c>
      <c r="B66" s="136" t="s">
        <v>168</v>
      </c>
      <c r="C66" s="17">
        <v>12402</v>
      </c>
      <c r="D66" s="18" t="s">
        <v>169</v>
      </c>
      <c r="E66" s="63" t="s">
        <v>170</v>
      </c>
      <c r="F66" s="66">
        <v>6774.73</v>
      </c>
      <c r="G66" s="122">
        <v>74218</v>
      </c>
      <c r="H66" s="15">
        <f t="shared" ref="H66:H92" si="1">F66+G66</f>
        <v>80992.73</v>
      </c>
      <c r="I66" s="115"/>
    </row>
    <row r="67" spans="1:18" x14ac:dyDescent="0.2">
      <c r="A67" s="8" t="s">
        <v>171</v>
      </c>
      <c r="B67" s="136" t="s">
        <v>171</v>
      </c>
      <c r="C67" s="17">
        <v>12410</v>
      </c>
      <c r="D67" s="18" t="s">
        <v>172</v>
      </c>
      <c r="E67" s="63" t="s">
        <v>173</v>
      </c>
      <c r="F67" s="66">
        <v>0</v>
      </c>
      <c r="G67" s="122">
        <v>67869</v>
      </c>
      <c r="H67" s="15">
        <f t="shared" si="1"/>
        <v>67869</v>
      </c>
      <c r="I67" s="115"/>
    </row>
    <row r="68" spans="1:18" x14ac:dyDescent="0.2">
      <c r="A68" s="8" t="s">
        <v>174</v>
      </c>
      <c r="B68" s="136" t="s">
        <v>174</v>
      </c>
      <c r="C68" s="17">
        <v>12411</v>
      </c>
      <c r="D68" s="18" t="s">
        <v>175</v>
      </c>
      <c r="E68" s="63" t="s">
        <v>176</v>
      </c>
      <c r="F68" s="66">
        <v>0</v>
      </c>
      <c r="G68" s="122">
        <v>134238</v>
      </c>
      <c r="H68" s="15">
        <f t="shared" si="1"/>
        <v>134238</v>
      </c>
      <c r="I68" s="115"/>
    </row>
    <row r="69" spans="1:18" x14ac:dyDescent="0.2">
      <c r="A69" s="8" t="s">
        <v>177</v>
      </c>
      <c r="B69" s="136" t="s">
        <v>177</v>
      </c>
      <c r="C69" s="17">
        <v>12412</v>
      </c>
      <c r="D69" s="18" t="s">
        <v>178</v>
      </c>
      <c r="E69" s="63" t="s">
        <v>179</v>
      </c>
      <c r="F69" s="66">
        <v>0</v>
      </c>
      <c r="G69" s="122">
        <v>88299</v>
      </c>
      <c r="H69" s="15">
        <f t="shared" si="1"/>
        <v>88299</v>
      </c>
      <c r="I69" s="115"/>
    </row>
    <row r="70" spans="1:18" x14ac:dyDescent="0.2">
      <c r="A70" s="8" t="s">
        <v>180</v>
      </c>
      <c r="B70" s="136" t="s">
        <v>180</v>
      </c>
      <c r="C70" s="17">
        <v>12416</v>
      </c>
      <c r="D70" s="18" t="s">
        <v>181</v>
      </c>
      <c r="E70" s="63" t="s">
        <v>182</v>
      </c>
      <c r="F70" s="66">
        <v>4359.1000000000004</v>
      </c>
      <c r="G70" s="122">
        <v>67408</v>
      </c>
      <c r="H70" s="15">
        <f t="shared" si="1"/>
        <v>71767.100000000006</v>
      </c>
      <c r="I70" s="115"/>
    </row>
    <row r="71" spans="1:18" x14ac:dyDescent="0.2">
      <c r="A71" s="8" t="s">
        <v>183</v>
      </c>
      <c r="B71" s="136" t="s">
        <v>183</v>
      </c>
      <c r="C71" s="17">
        <v>12418</v>
      </c>
      <c r="D71" s="18" t="s">
        <v>184</v>
      </c>
      <c r="E71" s="63" t="s">
        <v>185</v>
      </c>
      <c r="F71" s="66">
        <v>1541.37</v>
      </c>
      <c r="G71" s="122">
        <v>93609</v>
      </c>
      <c r="H71" s="15">
        <f t="shared" si="1"/>
        <v>95150.37</v>
      </c>
      <c r="I71" s="116"/>
    </row>
    <row r="72" spans="1:18" x14ac:dyDescent="0.2">
      <c r="A72" s="8" t="s">
        <v>186</v>
      </c>
      <c r="B72" s="136" t="s">
        <v>186</v>
      </c>
      <c r="C72" s="17">
        <v>12419</v>
      </c>
      <c r="D72" s="18" t="s">
        <v>187</v>
      </c>
      <c r="E72" s="63" t="s">
        <v>188</v>
      </c>
      <c r="F72" s="66">
        <v>8568.9699999999993</v>
      </c>
      <c r="G72" s="122">
        <v>83336</v>
      </c>
      <c r="H72" s="15">
        <f t="shared" si="1"/>
        <v>91904.97</v>
      </c>
      <c r="I72" s="116"/>
    </row>
    <row r="73" spans="1:18" x14ac:dyDescent="0.2">
      <c r="A73" s="8" t="s">
        <v>189</v>
      </c>
      <c r="B73" s="136" t="s">
        <v>189</v>
      </c>
      <c r="C73" s="17">
        <v>12420</v>
      </c>
      <c r="D73" s="18" t="s">
        <v>190</v>
      </c>
      <c r="E73" s="63" t="s">
        <v>191</v>
      </c>
      <c r="F73" s="66">
        <v>4037.11</v>
      </c>
      <c r="G73" s="122">
        <v>57597</v>
      </c>
      <c r="H73" s="15">
        <f t="shared" si="1"/>
        <v>61634.11</v>
      </c>
      <c r="I73" s="116"/>
    </row>
    <row r="74" spans="1:18" x14ac:dyDescent="0.2">
      <c r="A74" s="8" t="s">
        <v>192</v>
      </c>
      <c r="B74" s="136" t="s">
        <v>192</v>
      </c>
      <c r="C74" s="17">
        <v>12422</v>
      </c>
      <c r="D74" s="18" t="s">
        <v>193</v>
      </c>
      <c r="E74" s="63" t="s">
        <v>194</v>
      </c>
      <c r="F74" s="66">
        <v>6011.86</v>
      </c>
      <c r="G74" s="122">
        <v>80451</v>
      </c>
      <c r="H74" s="15">
        <f t="shared" si="1"/>
        <v>86462.86</v>
      </c>
      <c r="I74" s="116"/>
    </row>
    <row r="75" spans="1:18" x14ac:dyDescent="0.2">
      <c r="A75" s="8" t="s">
        <v>195</v>
      </c>
      <c r="B75" s="136" t="s">
        <v>195</v>
      </c>
      <c r="C75" s="17">
        <v>12423</v>
      </c>
      <c r="D75" s="18" t="s">
        <v>196</v>
      </c>
      <c r="E75" s="63" t="s">
        <v>197</v>
      </c>
      <c r="F75" s="66">
        <v>0.01</v>
      </c>
      <c r="G75" s="122">
        <v>128813</v>
      </c>
      <c r="H75" s="15">
        <f t="shared" si="1"/>
        <v>128813.01</v>
      </c>
      <c r="I75" s="116"/>
    </row>
    <row r="76" spans="1:18" x14ac:dyDescent="0.2">
      <c r="A76" s="8" t="s">
        <v>198</v>
      </c>
      <c r="B76" s="136" t="s">
        <v>198</v>
      </c>
      <c r="C76" s="17">
        <v>12424</v>
      </c>
      <c r="D76" s="18" t="s">
        <v>199</v>
      </c>
      <c r="E76" s="63" t="s">
        <v>200</v>
      </c>
      <c r="F76" s="66">
        <v>4773.8900000000003</v>
      </c>
      <c r="G76" s="122">
        <v>106536</v>
      </c>
      <c r="H76" s="15">
        <f t="shared" si="1"/>
        <v>111309.89</v>
      </c>
      <c r="I76" s="116"/>
    </row>
    <row r="77" spans="1:18" x14ac:dyDescent="0.2">
      <c r="A77" s="8" t="s">
        <v>201</v>
      </c>
      <c r="B77" s="136" t="s">
        <v>201</v>
      </c>
      <c r="C77" s="17">
        <v>12428</v>
      </c>
      <c r="D77" s="18" t="s">
        <v>202</v>
      </c>
      <c r="E77" s="63" t="s">
        <v>203</v>
      </c>
      <c r="F77" s="66">
        <v>714.22</v>
      </c>
      <c r="G77" s="122">
        <v>76411</v>
      </c>
      <c r="H77" s="15">
        <f t="shared" si="1"/>
        <v>77125.22</v>
      </c>
      <c r="I77" s="116"/>
    </row>
    <row r="78" spans="1:18" x14ac:dyDescent="0.2">
      <c r="A78" s="8" t="s">
        <v>204</v>
      </c>
      <c r="B78" s="136" t="s">
        <v>204</v>
      </c>
      <c r="C78" s="17">
        <v>12432</v>
      </c>
      <c r="D78" s="18" t="s">
        <v>205</v>
      </c>
      <c r="E78" s="63" t="s">
        <v>206</v>
      </c>
      <c r="F78" s="66">
        <v>583.88</v>
      </c>
      <c r="G78" s="122">
        <v>94186</v>
      </c>
      <c r="H78" s="15">
        <f t="shared" si="1"/>
        <v>94769.88</v>
      </c>
      <c r="I78" s="116"/>
    </row>
    <row r="79" spans="1:18" x14ac:dyDescent="0.2">
      <c r="A79" s="8" t="s">
        <v>207</v>
      </c>
      <c r="B79" s="136" t="s">
        <v>207</v>
      </c>
      <c r="C79" s="17">
        <v>12434</v>
      </c>
      <c r="D79" s="18" t="s">
        <v>208</v>
      </c>
      <c r="E79" s="63" t="s">
        <v>209</v>
      </c>
      <c r="F79" s="66">
        <v>0</v>
      </c>
      <c r="G79" s="122">
        <v>95456</v>
      </c>
      <c r="H79" s="15">
        <f t="shared" si="1"/>
        <v>95456</v>
      </c>
      <c r="I79" s="116"/>
    </row>
    <row r="80" spans="1:18" x14ac:dyDescent="0.2">
      <c r="A80" s="16">
        <v>100</v>
      </c>
      <c r="B80" s="129" t="s">
        <v>257</v>
      </c>
      <c r="C80" s="17">
        <v>12640</v>
      </c>
      <c r="D80" s="18" t="s">
        <v>258</v>
      </c>
      <c r="E80" s="63" t="s">
        <v>259</v>
      </c>
      <c r="F80" s="121">
        <v>376.87</v>
      </c>
      <c r="G80" s="122">
        <v>17314</v>
      </c>
      <c r="H80" s="15">
        <f t="shared" ref="H80:H88" si="2">F81+G80</f>
        <v>17314</v>
      </c>
      <c r="I80" s="117"/>
    </row>
    <row r="81" spans="1:9" x14ac:dyDescent="0.2">
      <c r="A81" s="8" t="s">
        <v>210</v>
      </c>
      <c r="B81" s="136" t="s">
        <v>210</v>
      </c>
      <c r="C81" s="17">
        <v>12702</v>
      </c>
      <c r="D81" s="18" t="s">
        <v>211</v>
      </c>
      <c r="E81" s="63" t="s">
        <v>212</v>
      </c>
      <c r="F81" s="66">
        <v>0</v>
      </c>
      <c r="G81" s="122">
        <v>195644</v>
      </c>
      <c r="H81" s="15">
        <f t="shared" si="2"/>
        <v>195659.6</v>
      </c>
      <c r="I81" s="116"/>
    </row>
    <row r="82" spans="1:9" x14ac:dyDescent="0.2">
      <c r="A82" s="8" t="s">
        <v>213</v>
      </c>
      <c r="B82" s="136" t="s">
        <v>213</v>
      </c>
      <c r="C82" s="17">
        <v>12704</v>
      </c>
      <c r="D82" s="18" t="s">
        <v>214</v>
      </c>
      <c r="E82" s="63" t="s">
        <v>215</v>
      </c>
      <c r="F82" s="66">
        <v>15.6</v>
      </c>
      <c r="G82" s="122">
        <v>288676</v>
      </c>
      <c r="H82" s="15">
        <f t="shared" si="2"/>
        <v>288676</v>
      </c>
      <c r="I82" s="116"/>
    </row>
    <row r="83" spans="1:9" x14ac:dyDescent="0.2">
      <c r="A83" s="8" t="s">
        <v>216</v>
      </c>
      <c r="B83" s="136" t="s">
        <v>216</v>
      </c>
      <c r="C83" s="17">
        <v>12708</v>
      </c>
      <c r="D83" s="18" t="s">
        <v>217</v>
      </c>
      <c r="E83" s="63" t="s">
        <v>218</v>
      </c>
      <c r="F83" s="66">
        <v>0</v>
      </c>
      <c r="G83" s="122">
        <v>355159</v>
      </c>
      <c r="H83" s="15">
        <f t="shared" si="2"/>
        <v>355159</v>
      </c>
      <c r="I83" s="116"/>
    </row>
    <row r="84" spans="1:9" x14ac:dyDescent="0.2">
      <c r="A84" s="8" t="s">
        <v>219</v>
      </c>
      <c r="B84" s="136" t="s">
        <v>219</v>
      </c>
      <c r="C84" s="17">
        <v>12710</v>
      </c>
      <c r="D84" s="18" t="s">
        <v>220</v>
      </c>
      <c r="E84" s="63" t="s">
        <v>221</v>
      </c>
      <c r="F84" s="66">
        <v>0</v>
      </c>
      <c r="G84" s="122">
        <v>302873</v>
      </c>
      <c r="H84" s="15">
        <f t="shared" si="2"/>
        <v>302873</v>
      </c>
      <c r="I84" s="116"/>
    </row>
    <row r="85" spans="1:9" x14ac:dyDescent="0.2">
      <c r="A85" s="8" t="s">
        <v>222</v>
      </c>
      <c r="B85" s="136" t="s">
        <v>222</v>
      </c>
      <c r="C85" s="17">
        <v>12714</v>
      </c>
      <c r="D85" s="18" t="s">
        <v>223</v>
      </c>
      <c r="E85" s="63" t="s">
        <v>224</v>
      </c>
      <c r="F85" s="66">
        <v>0</v>
      </c>
      <c r="G85" s="122">
        <v>261897</v>
      </c>
      <c r="H85" s="15">
        <f t="shared" si="2"/>
        <v>261897</v>
      </c>
      <c r="I85" s="116"/>
    </row>
    <row r="86" spans="1:9" x14ac:dyDescent="0.2">
      <c r="A86" s="8" t="s">
        <v>225</v>
      </c>
      <c r="B86" s="136" t="s">
        <v>225</v>
      </c>
      <c r="C86" s="17">
        <v>12716</v>
      </c>
      <c r="D86" s="18" t="s">
        <v>226</v>
      </c>
      <c r="E86" s="63" t="s">
        <v>227</v>
      </c>
      <c r="F86" s="66">
        <v>0</v>
      </c>
      <c r="G86" s="122">
        <v>182716</v>
      </c>
      <c r="H86" s="15">
        <f t="shared" si="2"/>
        <v>238165.04</v>
      </c>
      <c r="I86" s="116"/>
    </row>
    <row r="87" spans="1:9" x14ac:dyDescent="0.2">
      <c r="A87" s="8" t="s">
        <v>228</v>
      </c>
      <c r="B87" s="136" t="s">
        <v>228</v>
      </c>
      <c r="C87" s="17">
        <v>12718</v>
      </c>
      <c r="D87" s="18" t="s">
        <v>229</v>
      </c>
      <c r="E87" s="63" t="s">
        <v>230</v>
      </c>
      <c r="F87" s="66">
        <v>55449.04</v>
      </c>
      <c r="G87" s="122">
        <v>238120</v>
      </c>
      <c r="H87" s="15">
        <f t="shared" si="2"/>
        <v>257845.88</v>
      </c>
      <c r="I87" s="116"/>
    </row>
    <row r="88" spans="1:9" x14ac:dyDescent="0.2">
      <c r="A88" s="8" t="s">
        <v>231</v>
      </c>
      <c r="B88" s="136" t="s">
        <v>231</v>
      </c>
      <c r="C88" s="17">
        <v>12722</v>
      </c>
      <c r="D88" s="18" t="s">
        <v>232</v>
      </c>
      <c r="E88" s="63" t="s">
        <v>233</v>
      </c>
      <c r="F88" s="66">
        <v>19725.88</v>
      </c>
      <c r="G88" s="122">
        <v>219883</v>
      </c>
      <c r="H88" s="15">
        <f t="shared" si="2"/>
        <v>228470.69</v>
      </c>
      <c r="I88" s="116"/>
    </row>
    <row r="89" spans="1:9" x14ac:dyDescent="0.2">
      <c r="A89" s="8" t="s">
        <v>234</v>
      </c>
      <c r="B89" s="136" t="s">
        <v>234</v>
      </c>
      <c r="C89" s="17">
        <v>12740</v>
      </c>
      <c r="D89" s="21" t="s">
        <v>282</v>
      </c>
      <c r="E89" s="64" t="s">
        <v>283</v>
      </c>
      <c r="F89" s="66">
        <v>8587.69</v>
      </c>
      <c r="G89" s="122">
        <v>34396</v>
      </c>
      <c r="H89" s="15">
        <f>F89+G89</f>
        <v>42983.69</v>
      </c>
      <c r="I89" s="116"/>
    </row>
    <row r="90" spans="1:9" x14ac:dyDescent="0.2">
      <c r="A90" s="16" t="s">
        <v>236</v>
      </c>
      <c r="B90" s="136" t="s">
        <v>236</v>
      </c>
      <c r="C90" s="17">
        <v>12770</v>
      </c>
      <c r="D90" s="18" t="s">
        <v>237</v>
      </c>
      <c r="E90" s="63" t="s">
        <v>237</v>
      </c>
      <c r="F90" s="66">
        <v>0</v>
      </c>
      <c r="G90" s="122">
        <v>10388</v>
      </c>
      <c r="H90" s="15">
        <f t="shared" si="1"/>
        <v>10388</v>
      </c>
      <c r="I90" s="117"/>
    </row>
    <row r="91" spans="1:9" x14ac:dyDescent="0.2">
      <c r="A91" s="8" t="s">
        <v>9</v>
      </c>
      <c r="B91" s="129" t="s">
        <v>9</v>
      </c>
      <c r="C91" s="17">
        <v>12810</v>
      </c>
      <c r="D91" s="18" t="s">
        <v>10</v>
      </c>
      <c r="E91" s="63" t="s">
        <v>11</v>
      </c>
      <c r="F91" s="66">
        <v>190.03</v>
      </c>
      <c r="G91" s="122">
        <v>23200</v>
      </c>
      <c r="H91" s="15">
        <f t="shared" si="1"/>
        <v>23390.03</v>
      </c>
      <c r="I91" s="117"/>
    </row>
    <row r="92" spans="1:9" x14ac:dyDescent="0.2">
      <c r="F92" s="67">
        <f t="shared" ref="F92:G92" si="3">SUM(F2:F91)</f>
        <v>345007.48</v>
      </c>
      <c r="G92" s="50">
        <f t="shared" si="3"/>
        <v>7427423</v>
      </c>
      <c r="H92" s="15">
        <f t="shared" si="1"/>
        <v>7772430.4800000004</v>
      </c>
      <c r="I92" s="116"/>
    </row>
    <row r="94" spans="1:9" x14ac:dyDescent="0.2">
      <c r="F94" s="68" t="s">
        <v>287</v>
      </c>
      <c r="G94" s="22"/>
      <c r="H94" s="7">
        <v>7427423</v>
      </c>
    </row>
    <row r="97" spans="4:6" x14ac:dyDescent="0.2">
      <c r="D97" s="12"/>
    </row>
    <row r="98" spans="4:6" ht="15" x14ac:dyDescent="0.25">
      <c r="F98" s="69"/>
    </row>
  </sheetData>
  <sortState xmlns:xlrd2="http://schemas.microsoft.com/office/spreadsheetml/2017/richdata2" ref="A2:K95">
    <sortCondition ref="C2:C95"/>
  </sortState>
  <phoneticPr fontId="8" type="noConversion"/>
  <pageMargins left="0.75" right="0.75" top="1" bottom="1" header="0.5" footer="0.5"/>
  <pageSetup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tabColor rgb="FF92D050"/>
    <pageSetUpPr fitToPage="1"/>
  </sheetPr>
  <dimension ref="A1:P1989"/>
  <sheetViews>
    <sheetView zoomScale="178" zoomScaleNormal="178" workbookViewId="0">
      <pane ySplit="1" topLeftCell="A2" activePane="bottomLeft" state="frozen"/>
      <selection activeCell="F41" sqref="F41"/>
      <selection pane="bottomLeft" activeCell="E1981" sqref="E1981"/>
    </sheetView>
  </sheetViews>
  <sheetFormatPr defaultRowHeight="12.75" x14ac:dyDescent="0.2"/>
  <cols>
    <col min="1" max="1" width="9.33203125" style="26"/>
    <col min="2" max="2" width="9.33203125" style="26" customWidth="1"/>
    <col min="3" max="3" width="10.5" style="131" bestFit="1" customWidth="1"/>
    <col min="4" max="4" width="14.6640625" style="134" bestFit="1" customWidth="1"/>
    <col min="5" max="5" width="15.33203125" style="25" bestFit="1" customWidth="1"/>
    <col min="6" max="6" width="14.83203125" style="27" customWidth="1"/>
    <col min="7" max="7" width="9.33203125" style="1"/>
    <col min="8" max="8" width="26.5" bestFit="1" customWidth="1"/>
    <col min="9" max="10" width="9.33203125" customWidth="1"/>
    <col min="11" max="11" width="10.5" style="2" bestFit="1" customWidth="1"/>
  </cols>
  <sheetData>
    <row r="1" spans="1:7" x14ac:dyDescent="0.2">
      <c r="A1" s="130" t="s">
        <v>6</v>
      </c>
      <c r="B1" s="130" t="s">
        <v>7</v>
      </c>
      <c r="C1" s="130" t="s">
        <v>264</v>
      </c>
      <c r="D1" s="130" t="s">
        <v>265</v>
      </c>
      <c r="E1" s="24" t="s">
        <v>266</v>
      </c>
      <c r="F1" s="28" t="s">
        <v>263</v>
      </c>
    </row>
    <row r="2" spans="1:7" hidden="1" x14ac:dyDescent="0.2">
      <c r="A2" s="26" t="s">
        <v>9</v>
      </c>
      <c r="B2" s="26" t="s">
        <v>9</v>
      </c>
      <c r="C2" s="131">
        <v>100</v>
      </c>
      <c r="D2" s="132" t="str">
        <f t="shared" ref="D2:D181" si="0">B2&amp;"-"&amp;C2</f>
        <v>048-100</v>
      </c>
      <c r="G2" s="5"/>
    </row>
    <row r="3" spans="1:7" hidden="1" x14ac:dyDescent="0.2">
      <c r="A3" s="26" t="s">
        <v>9</v>
      </c>
      <c r="B3" s="26" t="s">
        <v>9</v>
      </c>
      <c r="C3" s="131">
        <v>320</v>
      </c>
      <c r="D3" s="132" t="str">
        <f>B3&amp;"-"&amp;C3</f>
        <v>048-320</v>
      </c>
      <c r="G3" s="5"/>
    </row>
    <row r="4" spans="1:7" hidden="1" x14ac:dyDescent="0.2">
      <c r="A4" s="26" t="s">
        <v>9</v>
      </c>
      <c r="B4" s="26" t="s">
        <v>9</v>
      </c>
      <c r="C4" s="131">
        <v>330</v>
      </c>
      <c r="D4" s="132" t="str">
        <f>B4&amp;"-"&amp;C4</f>
        <v>048-330</v>
      </c>
      <c r="E4" s="25">
        <v>7200</v>
      </c>
      <c r="F4" s="27" t="s">
        <v>426</v>
      </c>
      <c r="G4" s="5"/>
    </row>
    <row r="5" spans="1:7" hidden="1" x14ac:dyDescent="0.2">
      <c r="A5" s="26" t="s">
        <v>9</v>
      </c>
      <c r="B5" s="26" t="s">
        <v>9</v>
      </c>
      <c r="C5" s="131">
        <v>350</v>
      </c>
      <c r="D5" s="132" t="str">
        <f>B5&amp;"-"&amp;C5</f>
        <v>048-350</v>
      </c>
      <c r="G5" s="5"/>
    </row>
    <row r="6" spans="1:7" hidden="1" x14ac:dyDescent="0.2">
      <c r="A6" s="26" t="s">
        <v>9</v>
      </c>
      <c r="B6" s="26" t="s">
        <v>9</v>
      </c>
      <c r="C6" s="131" t="s">
        <v>423</v>
      </c>
      <c r="D6" s="132" t="str">
        <f>B6&amp;"-"&amp;C6</f>
        <v>048-350 (2)</v>
      </c>
      <c r="G6" s="5"/>
    </row>
    <row r="7" spans="1:7" hidden="1" x14ac:dyDescent="0.2">
      <c r="A7" s="26" t="s">
        <v>9</v>
      </c>
      <c r="B7" s="26" t="s">
        <v>9</v>
      </c>
      <c r="C7" s="131">
        <v>300</v>
      </c>
      <c r="D7" s="132" t="str">
        <f>B7&amp;"-"&amp;C7</f>
        <v>048-300</v>
      </c>
      <c r="G7" s="5"/>
    </row>
    <row r="8" spans="1:7" hidden="1" x14ac:dyDescent="0.2">
      <c r="A8" s="26" t="s">
        <v>9</v>
      </c>
      <c r="B8" s="26" t="s">
        <v>9</v>
      </c>
      <c r="C8" s="131">
        <v>400</v>
      </c>
      <c r="D8" s="132" t="str">
        <f t="shared" si="0"/>
        <v>048-400</v>
      </c>
      <c r="G8" s="5"/>
    </row>
    <row r="9" spans="1:7" hidden="1" x14ac:dyDescent="0.2">
      <c r="A9" s="26" t="s">
        <v>9</v>
      </c>
      <c r="B9" s="26" t="s">
        <v>9</v>
      </c>
      <c r="C9" s="131">
        <v>518</v>
      </c>
      <c r="D9" s="132" t="str">
        <f t="shared" si="0"/>
        <v>048-518</v>
      </c>
      <c r="G9" s="5"/>
    </row>
    <row r="10" spans="1:7" hidden="1" x14ac:dyDescent="0.2">
      <c r="A10" s="26" t="s">
        <v>9</v>
      </c>
      <c r="B10" s="26" t="s">
        <v>9</v>
      </c>
      <c r="C10" s="131" t="s">
        <v>424</v>
      </c>
      <c r="D10" s="132" t="str">
        <f t="shared" si="0"/>
        <v>048-518 (2)</v>
      </c>
      <c r="G10" s="5"/>
    </row>
    <row r="11" spans="1:7" hidden="1" x14ac:dyDescent="0.2">
      <c r="A11" s="26" t="s">
        <v>9</v>
      </c>
      <c r="B11" s="26" t="s">
        <v>9</v>
      </c>
      <c r="C11" s="131">
        <v>550</v>
      </c>
      <c r="D11" s="132" t="str">
        <f t="shared" si="0"/>
        <v>048-550</v>
      </c>
      <c r="G11" s="5"/>
    </row>
    <row r="12" spans="1:7" hidden="1" x14ac:dyDescent="0.2">
      <c r="A12" s="26" t="s">
        <v>9</v>
      </c>
      <c r="B12" s="26" t="s">
        <v>9</v>
      </c>
      <c r="C12" s="131">
        <v>569</v>
      </c>
      <c r="D12" s="132" t="str">
        <f t="shared" si="0"/>
        <v>048-569</v>
      </c>
      <c r="G12" s="5"/>
    </row>
    <row r="13" spans="1:7" hidden="1" x14ac:dyDescent="0.2">
      <c r="A13" s="26" t="s">
        <v>9</v>
      </c>
      <c r="B13" s="26" t="s">
        <v>9</v>
      </c>
      <c r="C13" s="131">
        <v>500</v>
      </c>
      <c r="D13" s="132" t="str">
        <f t="shared" si="0"/>
        <v>048-500</v>
      </c>
      <c r="G13" s="5"/>
    </row>
    <row r="14" spans="1:7" hidden="1" x14ac:dyDescent="0.2">
      <c r="A14" s="26" t="s">
        <v>9</v>
      </c>
      <c r="B14" s="26" t="s">
        <v>9</v>
      </c>
      <c r="C14" s="131">
        <v>580</v>
      </c>
      <c r="D14" s="132" t="str">
        <f t="shared" si="0"/>
        <v>048-580</v>
      </c>
      <c r="G14" s="5"/>
    </row>
    <row r="15" spans="1:7" hidden="1" x14ac:dyDescent="0.2">
      <c r="A15" s="26" t="s">
        <v>9</v>
      </c>
      <c r="B15" s="26" t="s">
        <v>9</v>
      </c>
      <c r="C15" s="131">
        <v>610</v>
      </c>
      <c r="D15" s="132" t="str">
        <f t="shared" si="0"/>
        <v>048-610</v>
      </c>
      <c r="E15" s="25">
        <v>4956</v>
      </c>
      <c r="F15" s="27" t="s">
        <v>425</v>
      </c>
      <c r="G15" s="5"/>
    </row>
    <row r="16" spans="1:7" hidden="1" x14ac:dyDescent="0.2">
      <c r="A16" s="26" t="s">
        <v>9</v>
      </c>
      <c r="B16" s="26" t="s">
        <v>9</v>
      </c>
      <c r="C16" s="131" t="s">
        <v>304</v>
      </c>
      <c r="D16" s="132" t="str">
        <f t="shared" ref="D16" si="1">B16&amp;"-"&amp;C16</f>
        <v>048-610 (2)</v>
      </c>
      <c r="G16" s="5"/>
    </row>
    <row r="17" spans="1:7" hidden="1" x14ac:dyDescent="0.2">
      <c r="A17" s="26" t="s">
        <v>9</v>
      </c>
      <c r="B17" s="26" t="s">
        <v>9</v>
      </c>
      <c r="C17" s="131">
        <v>641</v>
      </c>
      <c r="D17" s="132" t="str">
        <f t="shared" si="0"/>
        <v>048-641</v>
      </c>
      <c r="G17" s="5"/>
    </row>
    <row r="18" spans="1:7" hidden="1" x14ac:dyDescent="0.2">
      <c r="A18" s="26" t="s">
        <v>9</v>
      </c>
      <c r="B18" s="26" t="s">
        <v>9</v>
      </c>
      <c r="C18" s="131">
        <v>642</v>
      </c>
      <c r="D18" s="132" t="str">
        <f t="shared" si="0"/>
        <v>048-642</v>
      </c>
      <c r="G18" s="5"/>
    </row>
    <row r="19" spans="1:7" hidden="1" x14ac:dyDescent="0.2">
      <c r="A19" s="26" t="s">
        <v>9</v>
      </c>
      <c r="B19" s="26" t="s">
        <v>9</v>
      </c>
      <c r="C19" s="131">
        <v>644</v>
      </c>
      <c r="D19" s="132" t="str">
        <f t="shared" si="0"/>
        <v>048-644</v>
      </c>
      <c r="G19" s="5"/>
    </row>
    <row r="20" spans="1:7" hidden="1" x14ac:dyDescent="0.2">
      <c r="A20" s="26" t="s">
        <v>9</v>
      </c>
      <c r="B20" s="26" t="s">
        <v>9</v>
      </c>
      <c r="C20" s="131">
        <v>645</v>
      </c>
      <c r="D20" s="132" t="str">
        <f t="shared" si="0"/>
        <v>048-645</v>
      </c>
      <c r="G20" s="5"/>
    </row>
    <row r="21" spans="1:7" hidden="1" x14ac:dyDescent="0.2">
      <c r="A21" s="26" t="s">
        <v>9</v>
      </c>
      <c r="B21" s="26" t="s">
        <v>9</v>
      </c>
      <c r="C21" s="131">
        <v>650</v>
      </c>
      <c r="D21" s="132" t="str">
        <f t="shared" si="0"/>
        <v>048-650</v>
      </c>
      <c r="E21" s="25">
        <v>11250</v>
      </c>
      <c r="G21" s="5"/>
    </row>
    <row r="22" spans="1:7" hidden="1" x14ac:dyDescent="0.2">
      <c r="A22" s="26" t="s">
        <v>9</v>
      </c>
      <c r="B22" s="26" t="s">
        <v>9</v>
      </c>
      <c r="C22" s="131" t="s">
        <v>294</v>
      </c>
      <c r="D22" s="132" t="str">
        <f t="shared" si="0"/>
        <v>048-650 (2)</v>
      </c>
      <c r="G22" s="5"/>
    </row>
    <row r="23" spans="1:7" hidden="1" x14ac:dyDescent="0.2">
      <c r="A23" s="26" t="s">
        <v>9</v>
      </c>
      <c r="B23" s="26" t="s">
        <v>9</v>
      </c>
      <c r="C23" s="131">
        <v>736</v>
      </c>
      <c r="D23" s="132" t="str">
        <f t="shared" si="0"/>
        <v>048-736</v>
      </c>
      <c r="G23" s="5"/>
    </row>
    <row r="24" spans="1:7" hidden="1" x14ac:dyDescent="0.2">
      <c r="A24" s="26" t="s">
        <v>274</v>
      </c>
      <c r="B24" s="26" t="s">
        <v>274</v>
      </c>
      <c r="C24" s="131">
        <v>100</v>
      </c>
      <c r="D24" s="132" t="str">
        <f t="shared" si="0"/>
        <v>086-100</v>
      </c>
      <c r="E24" s="25">
        <v>5771</v>
      </c>
      <c r="F24" s="27" t="s">
        <v>427</v>
      </c>
      <c r="G24" s="5"/>
    </row>
    <row r="25" spans="1:7" hidden="1" x14ac:dyDescent="0.2">
      <c r="A25" s="26" t="s">
        <v>274</v>
      </c>
      <c r="B25" s="26" t="s">
        <v>274</v>
      </c>
      <c r="C25" s="131">
        <v>320</v>
      </c>
      <c r="D25" s="132" t="str">
        <f t="shared" si="0"/>
        <v>086-320</v>
      </c>
      <c r="G25" s="5"/>
    </row>
    <row r="26" spans="1:7" hidden="1" x14ac:dyDescent="0.2">
      <c r="A26" s="26" t="s">
        <v>274</v>
      </c>
      <c r="B26" s="26" t="s">
        <v>274</v>
      </c>
      <c r="C26" s="131">
        <v>330</v>
      </c>
      <c r="D26" s="132" t="str">
        <f t="shared" si="0"/>
        <v>086-330</v>
      </c>
      <c r="G26" s="5"/>
    </row>
    <row r="27" spans="1:7" hidden="1" x14ac:dyDescent="0.2">
      <c r="A27" s="26" t="s">
        <v>274</v>
      </c>
      <c r="B27" s="26" t="s">
        <v>274</v>
      </c>
      <c r="C27" s="131">
        <v>350</v>
      </c>
      <c r="D27" s="132" t="str">
        <f t="shared" si="0"/>
        <v>086-350</v>
      </c>
      <c r="G27" s="5"/>
    </row>
    <row r="28" spans="1:7" hidden="1" x14ac:dyDescent="0.2">
      <c r="A28" s="26" t="s">
        <v>274</v>
      </c>
      <c r="B28" s="26" t="s">
        <v>274</v>
      </c>
      <c r="C28" s="131" t="s">
        <v>423</v>
      </c>
      <c r="D28" s="132" t="str">
        <f t="shared" si="0"/>
        <v>086-350 (2)</v>
      </c>
      <c r="G28" s="5"/>
    </row>
    <row r="29" spans="1:7" hidden="1" x14ac:dyDescent="0.2">
      <c r="A29" s="26" t="s">
        <v>274</v>
      </c>
      <c r="B29" s="26" t="s">
        <v>274</v>
      </c>
      <c r="C29" s="131">
        <v>300</v>
      </c>
      <c r="D29" s="132" t="str">
        <f t="shared" si="0"/>
        <v>086-300</v>
      </c>
      <c r="G29" s="5"/>
    </row>
    <row r="30" spans="1:7" hidden="1" x14ac:dyDescent="0.2">
      <c r="A30" s="26" t="s">
        <v>274</v>
      </c>
      <c r="B30" s="26" t="s">
        <v>274</v>
      </c>
      <c r="C30" s="131">
        <v>400</v>
      </c>
      <c r="D30" s="132" t="str">
        <f t="shared" si="0"/>
        <v>086-400</v>
      </c>
      <c r="G30" s="5"/>
    </row>
    <row r="31" spans="1:7" hidden="1" x14ac:dyDescent="0.2">
      <c r="A31" s="26" t="s">
        <v>274</v>
      </c>
      <c r="B31" s="26" t="s">
        <v>274</v>
      </c>
      <c r="C31" s="131">
        <v>518</v>
      </c>
      <c r="D31" s="132" t="str">
        <f t="shared" ref="D31:D38" si="2">B31&amp;"-"&amp;C31</f>
        <v>086-518</v>
      </c>
      <c r="G31" s="5"/>
    </row>
    <row r="32" spans="1:7" hidden="1" x14ac:dyDescent="0.2">
      <c r="A32" s="26" t="s">
        <v>274</v>
      </c>
      <c r="B32" s="26" t="s">
        <v>274</v>
      </c>
      <c r="C32" s="131" t="s">
        <v>424</v>
      </c>
      <c r="D32" s="132" t="str">
        <f t="shared" si="2"/>
        <v>086-518 (2)</v>
      </c>
      <c r="G32" s="5"/>
    </row>
    <row r="33" spans="1:7" hidden="1" x14ac:dyDescent="0.2">
      <c r="A33" s="26" t="s">
        <v>274</v>
      </c>
      <c r="B33" s="26" t="s">
        <v>274</v>
      </c>
      <c r="C33" s="131">
        <v>550</v>
      </c>
      <c r="D33" s="132" t="str">
        <f t="shared" si="2"/>
        <v>086-550</v>
      </c>
      <c r="G33" s="5"/>
    </row>
    <row r="34" spans="1:7" hidden="1" x14ac:dyDescent="0.2">
      <c r="A34" s="26" t="s">
        <v>274</v>
      </c>
      <c r="B34" s="26" t="s">
        <v>274</v>
      </c>
      <c r="C34" s="131">
        <v>569</v>
      </c>
      <c r="D34" s="132" t="str">
        <f t="shared" si="2"/>
        <v>086-569</v>
      </c>
      <c r="G34" s="5"/>
    </row>
    <row r="35" spans="1:7" hidden="1" x14ac:dyDescent="0.2">
      <c r="A35" s="26" t="s">
        <v>274</v>
      </c>
      <c r="B35" s="26" t="s">
        <v>274</v>
      </c>
      <c r="C35" s="131">
        <v>500</v>
      </c>
      <c r="D35" s="132" t="str">
        <f t="shared" si="2"/>
        <v>086-500</v>
      </c>
      <c r="G35" s="5"/>
    </row>
    <row r="36" spans="1:7" hidden="1" x14ac:dyDescent="0.2">
      <c r="A36" s="26" t="s">
        <v>274</v>
      </c>
      <c r="B36" s="26" t="s">
        <v>274</v>
      </c>
      <c r="C36" s="131">
        <v>580</v>
      </c>
      <c r="D36" s="132" t="str">
        <f t="shared" si="2"/>
        <v>086-580</v>
      </c>
      <c r="G36" s="5"/>
    </row>
    <row r="37" spans="1:7" hidden="1" x14ac:dyDescent="0.2">
      <c r="A37" s="26" t="s">
        <v>274</v>
      </c>
      <c r="B37" s="26" t="s">
        <v>274</v>
      </c>
      <c r="C37" s="131">
        <v>610</v>
      </c>
      <c r="D37" s="132" t="str">
        <f t="shared" si="2"/>
        <v>086-610</v>
      </c>
      <c r="G37" s="5"/>
    </row>
    <row r="38" spans="1:7" hidden="1" x14ac:dyDescent="0.2">
      <c r="A38" s="26" t="s">
        <v>274</v>
      </c>
      <c r="B38" s="26" t="s">
        <v>274</v>
      </c>
      <c r="C38" s="131" t="s">
        <v>304</v>
      </c>
      <c r="D38" s="132" t="str">
        <f t="shared" si="2"/>
        <v>086-610 (2)</v>
      </c>
      <c r="G38" s="5"/>
    </row>
    <row r="39" spans="1:7" hidden="1" x14ac:dyDescent="0.2">
      <c r="A39" s="26" t="s">
        <v>274</v>
      </c>
      <c r="B39" s="26" t="s">
        <v>274</v>
      </c>
      <c r="C39" s="131">
        <v>641</v>
      </c>
      <c r="D39" s="132" t="str">
        <f t="shared" si="0"/>
        <v>086-641</v>
      </c>
      <c r="G39" s="5"/>
    </row>
    <row r="40" spans="1:7" hidden="1" x14ac:dyDescent="0.2">
      <c r="A40" s="26" t="s">
        <v>274</v>
      </c>
      <c r="B40" s="26" t="s">
        <v>274</v>
      </c>
      <c r="C40" s="131">
        <v>642</v>
      </c>
      <c r="D40" s="132" t="str">
        <f t="shared" si="0"/>
        <v>086-642</v>
      </c>
      <c r="G40" s="5"/>
    </row>
    <row r="41" spans="1:7" hidden="1" x14ac:dyDescent="0.2">
      <c r="A41" s="26" t="s">
        <v>274</v>
      </c>
      <c r="B41" s="26" t="s">
        <v>274</v>
      </c>
      <c r="C41" s="131">
        <v>644</v>
      </c>
      <c r="D41" s="132" t="str">
        <f t="shared" si="0"/>
        <v>086-644</v>
      </c>
      <c r="G41" s="5"/>
    </row>
    <row r="42" spans="1:7" hidden="1" x14ac:dyDescent="0.2">
      <c r="A42" s="26" t="s">
        <v>274</v>
      </c>
      <c r="B42" s="26" t="s">
        <v>274</v>
      </c>
      <c r="C42" s="131">
        <v>645</v>
      </c>
      <c r="D42" s="132" t="str">
        <f t="shared" si="0"/>
        <v>086-645</v>
      </c>
      <c r="G42" s="5"/>
    </row>
    <row r="43" spans="1:7" hidden="1" x14ac:dyDescent="0.2">
      <c r="A43" s="26" t="s">
        <v>274</v>
      </c>
      <c r="B43" s="26" t="s">
        <v>274</v>
      </c>
      <c r="C43" s="131">
        <v>650</v>
      </c>
      <c r="D43" s="132" t="str">
        <f t="shared" si="0"/>
        <v>086-650</v>
      </c>
      <c r="G43" s="5"/>
    </row>
    <row r="44" spans="1:7" hidden="1" x14ac:dyDescent="0.2">
      <c r="A44" s="26" t="s">
        <v>274</v>
      </c>
      <c r="B44" s="26" t="s">
        <v>274</v>
      </c>
      <c r="C44" s="131" t="s">
        <v>294</v>
      </c>
      <c r="D44" s="132" t="str">
        <f t="shared" si="0"/>
        <v>086-650 (2)</v>
      </c>
      <c r="G44" s="5"/>
    </row>
    <row r="45" spans="1:7" hidden="1" x14ac:dyDescent="0.2">
      <c r="A45" s="26" t="s">
        <v>274</v>
      </c>
      <c r="B45" s="26" t="s">
        <v>274</v>
      </c>
      <c r="C45" s="131">
        <v>736</v>
      </c>
      <c r="D45" s="132" t="str">
        <f t="shared" ref="D45" si="3">B45&amp;"-"&amp;C45</f>
        <v>086-736</v>
      </c>
      <c r="G45" s="5"/>
    </row>
    <row r="46" spans="1:7" hidden="1" x14ac:dyDescent="0.2">
      <c r="A46" s="133" t="s">
        <v>236</v>
      </c>
      <c r="B46" s="26" t="s">
        <v>236</v>
      </c>
      <c r="C46" s="131">
        <v>100</v>
      </c>
      <c r="D46" s="132" t="str">
        <f t="shared" si="0"/>
        <v>098-100</v>
      </c>
      <c r="E46" s="25">
        <v>10388</v>
      </c>
      <c r="F46" s="27" t="s">
        <v>428</v>
      </c>
      <c r="G46" s="5"/>
    </row>
    <row r="47" spans="1:7" hidden="1" x14ac:dyDescent="0.2">
      <c r="A47" s="133" t="s">
        <v>236</v>
      </c>
      <c r="B47" s="26" t="s">
        <v>236</v>
      </c>
      <c r="C47" s="131">
        <v>320</v>
      </c>
      <c r="D47" s="132" t="str">
        <f t="shared" si="0"/>
        <v>098-320</v>
      </c>
    </row>
    <row r="48" spans="1:7" hidden="1" x14ac:dyDescent="0.2">
      <c r="A48" s="133" t="s">
        <v>236</v>
      </c>
      <c r="B48" s="26" t="s">
        <v>236</v>
      </c>
      <c r="C48" s="131">
        <v>330</v>
      </c>
      <c r="D48" s="132" t="str">
        <f t="shared" ref="D48" si="4">B48&amp;"-"&amp;C48</f>
        <v>098-330</v>
      </c>
    </row>
    <row r="49" spans="1:4" hidden="1" x14ac:dyDescent="0.2">
      <c r="A49" s="133" t="s">
        <v>236</v>
      </c>
      <c r="B49" s="26" t="s">
        <v>236</v>
      </c>
      <c r="C49" s="131">
        <v>350</v>
      </c>
      <c r="D49" s="132" t="str">
        <f t="shared" si="0"/>
        <v>098-350</v>
      </c>
    </row>
    <row r="50" spans="1:4" hidden="1" x14ac:dyDescent="0.2">
      <c r="A50" s="133" t="s">
        <v>236</v>
      </c>
      <c r="B50" s="26" t="s">
        <v>236</v>
      </c>
      <c r="C50" s="131" t="s">
        <v>423</v>
      </c>
      <c r="D50" s="132" t="str">
        <f t="shared" si="0"/>
        <v>098-350 (2)</v>
      </c>
    </row>
    <row r="51" spans="1:4" hidden="1" x14ac:dyDescent="0.2">
      <c r="A51" s="133" t="s">
        <v>236</v>
      </c>
      <c r="B51" s="26" t="s">
        <v>236</v>
      </c>
      <c r="C51" s="131">
        <v>300</v>
      </c>
      <c r="D51" s="132" t="str">
        <f t="shared" si="0"/>
        <v>098-300</v>
      </c>
    </row>
    <row r="52" spans="1:4" hidden="1" x14ac:dyDescent="0.2">
      <c r="A52" s="133" t="s">
        <v>236</v>
      </c>
      <c r="B52" s="26" t="s">
        <v>236</v>
      </c>
      <c r="C52" s="131">
        <v>400</v>
      </c>
      <c r="D52" s="132" t="str">
        <f t="shared" si="0"/>
        <v>098-400</v>
      </c>
    </row>
    <row r="53" spans="1:4" hidden="1" x14ac:dyDescent="0.2">
      <c r="A53" s="133" t="s">
        <v>236</v>
      </c>
      <c r="B53" s="26" t="s">
        <v>236</v>
      </c>
      <c r="C53" s="131">
        <v>518</v>
      </c>
      <c r="D53" s="132" t="str">
        <f t="shared" si="0"/>
        <v>098-518</v>
      </c>
    </row>
    <row r="54" spans="1:4" hidden="1" x14ac:dyDescent="0.2">
      <c r="A54" s="133" t="s">
        <v>236</v>
      </c>
      <c r="B54" s="26" t="s">
        <v>236</v>
      </c>
      <c r="C54" s="131" t="s">
        <v>424</v>
      </c>
      <c r="D54" s="132" t="str">
        <f t="shared" ref="D54:D60" si="5">B54&amp;"-"&amp;C54</f>
        <v>098-518 (2)</v>
      </c>
    </row>
    <row r="55" spans="1:4" hidden="1" x14ac:dyDescent="0.2">
      <c r="A55" s="133" t="s">
        <v>236</v>
      </c>
      <c r="B55" s="26" t="s">
        <v>236</v>
      </c>
      <c r="C55" s="131">
        <v>550</v>
      </c>
      <c r="D55" s="132" t="str">
        <f t="shared" si="5"/>
        <v>098-550</v>
      </c>
    </row>
    <row r="56" spans="1:4" hidden="1" x14ac:dyDescent="0.2">
      <c r="A56" s="133" t="s">
        <v>236</v>
      </c>
      <c r="B56" s="26" t="s">
        <v>236</v>
      </c>
      <c r="C56" s="131">
        <v>569</v>
      </c>
      <c r="D56" s="132" t="str">
        <f t="shared" si="5"/>
        <v>098-569</v>
      </c>
    </row>
    <row r="57" spans="1:4" hidden="1" x14ac:dyDescent="0.2">
      <c r="A57" s="133" t="s">
        <v>236</v>
      </c>
      <c r="B57" s="26" t="s">
        <v>236</v>
      </c>
      <c r="C57" s="131">
        <v>500</v>
      </c>
      <c r="D57" s="132" t="str">
        <f t="shared" si="5"/>
        <v>098-500</v>
      </c>
    </row>
    <row r="58" spans="1:4" hidden="1" x14ac:dyDescent="0.2">
      <c r="A58" s="133" t="s">
        <v>236</v>
      </c>
      <c r="B58" s="26" t="s">
        <v>236</v>
      </c>
      <c r="C58" s="131">
        <v>580</v>
      </c>
      <c r="D58" s="132" t="str">
        <f t="shared" si="5"/>
        <v>098-580</v>
      </c>
    </row>
    <row r="59" spans="1:4" hidden="1" x14ac:dyDescent="0.2">
      <c r="A59" s="133" t="s">
        <v>236</v>
      </c>
      <c r="B59" s="26" t="s">
        <v>236</v>
      </c>
      <c r="C59" s="131">
        <v>610</v>
      </c>
      <c r="D59" s="132" t="str">
        <f t="shared" si="5"/>
        <v>098-610</v>
      </c>
    </row>
    <row r="60" spans="1:4" hidden="1" x14ac:dyDescent="0.2">
      <c r="A60" s="133" t="s">
        <v>236</v>
      </c>
      <c r="B60" s="26" t="s">
        <v>236</v>
      </c>
      <c r="C60" s="131" t="s">
        <v>304</v>
      </c>
      <c r="D60" s="132" t="str">
        <f t="shared" si="5"/>
        <v>098-610 (2)</v>
      </c>
    </row>
    <row r="61" spans="1:4" hidden="1" x14ac:dyDescent="0.2">
      <c r="A61" s="133" t="s">
        <v>236</v>
      </c>
      <c r="B61" s="26" t="s">
        <v>236</v>
      </c>
      <c r="C61" s="131">
        <v>641</v>
      </c>
      <c r="D61" s="132" t="str">
        <f t="shared" si="0"/>
        <v>098-641</v>
      </c>
    </row>
    <row r="62" spans="1:4" hidden="1" x14ac:dyDescent="0.2">
      <c r="A62" s="133" t="s">
        <v>236</v>
      </c>
      <c r="B62" s="26" t="s">
        <v>236</v>
      </c>
      <c r="C62" s="131">
        <v>642</v>
      </c>
      <c r="D62" s="132" t="str">
        <f t="shared" si="0"/>
        <v>098-642</v>
      </c>
    </row>
    <row r="63" spans="1:4" hidden="1" x14ac:dyDescent="0.2">
      <c r="A63" s="133" t="s">
        <v>236</v>
      </c>
      <c r="B63" s="26" t="s">
        <v>236</v>
      </c>
      <c r="C63" s="131">
        <v>644</v>
      </c>
      <c r="D63" s="132" t="str">
        <f t="shared" si="0"/>
        <v>098-644</v>
      </c>
    </row>
    <row r="64" spans="1:4" hidden="1" x14ac:dyDescent="0.2">
      <c r="A64" s="133" t="s">
        <v>236</v>
      </c>
      <c r="B64" s="26" t="s">
        <v>236</v>
      </c>
      <c r="C64" s="131">
        <v>645</v>
      </c>
      <c r="D64" s="132" t="str">
        <f t="shared" si="0"/>
        <v>098-645</v>
      </c>
    </row>
    <row r="65" spans="1:16" hidden="1" x14ac:dyDescent="0.2">
      <c r="A65" s="133" t="s">
        <v>236</v>
      </c>
      <c r="B65" s="26" t="s">
        <v>236</v>
      </c>
      <c r="C65" s="131">
        <v>650</v>
      </c>
      <c r="D65" s="132" t="str">
        <f t="shared" si="0"/>
        <v>098-650</v>
      </c>
    </row>
    <row r="66" spans="1:16" hidden="1" x14ac:dyDescent="0.2">
      <c r="A66" s="133" t="s">
        <v>236</v>
      </c>
      <c r="B66" s="26" t="s">
        <v>236</v>
      </c>
      <c r="C66" s="131" t="s">
        <v>294</v>
      </c>
      <c r="D66" s="132" t="str">
        <f t="shared" si="0"/>
        <v>098-650 (2)</v>
      </c>
    </row>
    <row r="67" spans="1:16" hidden="1" x14ac:dyDescent="0.2">
      <c r="A67" s="133" t="s">
        <v>236</v>
      </c>
      <c r="B67" s="26" t="s">
        <v>236</v>
      </c>
      <c r="C67" s="131">
        <v>736</v>
      </c>
      <c r="D67" s="132" t="str">
        <f t="shared" ref="D67" si="6">B67&amp;"-"&amp;C67</f>
        <v>098-736</v>
      </c>
    </row>
    <row r="68" spans="1:16" hidden="1" x14ac:dyDescent="0.2">
      <c r="A68" s="133" t="s">
        <v>257</v>
      </c>
      <c r="B68" s="26">
        <v>100</v>
      </c>
      <c r="C68" s="131">
        <v>100</v>
      </c>
      <c r="D68" s="132" t="str">
        <f t="shared" si="0"/>
        <v>100-100</v>
      </c>
    </row>
    <row r="69" spans="1:16" hidden="1" x14ac:dyDescent="0.2">
      <c r="A69" s="133" t="s">
        <v>257</v>
      </c>
      <c r="B69" s="26">
        <v>100</v>
      </c>
      <c r="C69" s="131">
        <v>320</v>
      </c>
      <c r="D69" s="132" t="str">
        <f t="shared" si="0"/>
        <v>100-320</v>
      </c>
    </row>
    <row r="70" spans="1:16" hidden="1" x14ac:dyDescent="0.2">
      <c r="A70" s="133" t="s">
        <v>257</v>
      </c>
      <c r="B70" s="26">
        <v>100</v>
      </c>
      <c r="C70" s="131">
        <v>330</v>
      </c>
      <c r="D70" s="132" t="str">
        <f t="shared" ref="D70" si="7">B70&amp;"-"&amp;C70</f>
        <v>100-330</v>
      </c>
    </row>
    <row r="71" spans="1:16" hidden="1" x14ac:dyDescent="0.2">
      <c r="A71" s="133" t="s">
        <v>257</v>
      </c>
      <c r="B71" s="26">
        <v>100</v>
      </c>
      <c r="C71" s="131">
        <v>350</v>
      </c>
      <c r="D71" s="132" t="str">
        <f t="shared" si="0"/>
        <v>100-350</v>
      </c>
    </row>
    <row r="72" spans="1:16" s="2" customFormat="1" hidden="1" x14ac:dyDescent="0.2">
      <c r="A72" s="133" t="s">
        <v>257</v>
      </c>
      <c r="B72" s="26">
        <v>100</v>
      </c>
      <c r="C72" s="131" t="s">
        <v>423</v>
      </c>
      <c r="D72" s="132" t="str">
        <f t="shared" si="0"/>
        <v>100-350 (2)</v>
      </c>
      <c r="E72" s="25"/>
      <c r="F72" s="27"/>
      <c r="G72" s="1"/>
      <c r="H72"/>
      <c r="I72"/>
      <c r="J72"/>
      <c r="L72"/>
      <c r="M72"/>
      <c r="N72"/>
      <c r="O72"/>
      <c r="P72"/>
    </row>
    <row r="73" spans="1:16" s="2" customFormat="1" hidden="1" x14ac:dyDescent="0.2">
      <c r="A73" s="133" t="s">
        <v>257</v>
      </c>
      <c r="B73" s="26">
        <v>100</v>
      </c>
      <c r="C73" s="131">
        <v>300</v>
      </c>
      <c r="D73" s="132" t="str">
        <f t="shared" si="0"/>
        <v>100-300</v>
      </c>
      <c r="E73" s="25"/>
      <c r="F73" s="27"/>
      <c r="G73" s="1"/>
      <c r="H73"/>
      <c r="I73"/>
      <c r="J73"/>
      <c r="L73"/>
      <c r="M73"/>
      <c r="N73"/>
      <c r="O73"/>
      <c r="P73"/>
    </row>
    <row r="74" spans="1:16" s="2" customFormat="1" hidden="1" x14ac:dyDescent="0.2">
      <c r="A74" s="133" t="s">
        <v>257</v>
      </c>
      <c r="B74" s="26">
        <v>100</v>
      </c>
      <c r="C74" s="131">
        <v>400</v>
      </c>
      <c r="D74" s="132" t="str">
        <f t="shared" si="0"/>
        <v>100-400</v>
      </c>
      <c r="E74" s="25"/>
      <c r="F74" s="27"/>
      <c r="G74" s="1"/>
      <c r="H74"/>
      <c r="I74"/>
      <c r="J74"/>
      <c r="L74"/>
      <c r="M74"/>
      <c r="N74"/>
      <c r="O74"/>
      <c r="P74"/>
    </row>
    <row r="75" spans="1:16" s="2" customFormat="1" hidden="1" x14ac:dyDescent="0.2">
      <c r="A75" s="133" t="s">
        <v>257</v>
      </c>
      <c r="B75" s="26">
        <v>100</v>
      </c>
      <c r="C75" s="131">
        <v>518</v>
      </c>
      <c r="D75" s="132" t="str">
        <f t="shared" ref="D75:D82" si="8">B75&amp;"-"&amp;C75</f>
        <v>100-518</v>
      </c>
      <c r="E75" s="25"/>
      <c r="F75" s="27"/>
      <c r="G75" s="1"/>
      <c r="H75"/>
      <c r="I75"/>
      <c r="J75"/>
      <c r="L75"/>
      <c r="M75"/>
      <c r="N75"/>
      <c r="O75"/>
      <c r="P75"/>
    </row>
    <row r="76" spans="1:16" s="2" customFormat="1" hidden="1" x14ac:dyDescent="0.2">
      <c r="A76" s="133" t="s">
        <v>257</v>
      </c>
      <c r="B76" s="26">
        <v>100</v>
      </c>
      <c r="C76" s="131" t="s">
        <v>424</v>
      </c>
      <c r="D76" s="132" t="str">
        <f t="shared" si="8"/>
        <v>100-518 (2)</v>
      </c>
      <c r="E76" s="25"/>
      <c r="F76" s="27"/>
      <c r="G76" s="1"/>
      <c r="H76"/>
      <c r="I76"/>
      <c r="J76"/>
      <c r="L76"/>
      <c r="M76"/>
      <c r="N76"/>
      <c r="O76"/>
      <c r="P76"/>
    </row>
    <row r="77" spans="1:16" s="2" customFormat="1" hidden="1" x14ac:dyDescent="0.2">
      <c r="A77" s="133" t="s">
        <v>257</v>
      </c>
      <c r="B77" s="26">
        <v>100</v>
      </c>
      <c r="C77" s="131">
        <v>550</v>
      </c>
      <c r="D77" s="132" t="str">
        <f t="shared" si="8"/>
        <v>100-550</v>
      </c>
      <c r="E77" s="25"/>
      <c r="F77" s="27"/>
      <c r="G77" s="1"/>
      <c r="H77"/>
      <c r="I77"/>
      <c r="J77"/>
      <c r="L77"/>
      <c r="M77"/>
      <c r="N77"/>
      <c r="O77"/>
      <c r="P77"/>
    </row>
    <row r="78" spans="1:16" s="2" customFormat="1" hidden="1" x14ac:dyDescent="0.2">
      <c r="A78" s="133" t="s">
        <v>257</v>
      </c>
      <c r="B78" s="26">
        <v>100</v>
      </c>
      <c r="C78" s="131">
        <v>569</v>
      </c>
      <c r="D78" s="132" t="str">
        <f t="shared" si="8"/>
        <v>100-569</v>
      </c>
      <c r="E78" s="25"/>
      <c r="F78" s="27"/>
      <c r="G78" s="1"/>
      <c r="H78"/>
      <c r="I78"/>
      <c r="J78"/>
      <c r="L78"/>
      <c r="M78"/>
      <c r="N78"/>
      <c r="O78"/>
      <c r="P78"/>
    </row>
    <row r="79" spans="1:16" s="2" customFormat="1" hidden="1" x14ac:dyDescent="0.2">
      <c r="A79" s="133" t="s">
        <v>257</v>
      </c>
      <c r="B79" s="26">
        <v>100</v>
      </c>
      <c r="C79" s="131">
        <v>500</v>
      </c>
      <c r="D79" s="132" t="str">
        <f t="shared" si="8"/>
        <v>100-500</v>
      </c>
      <c r="E79" s="25"/>
      <c r="F79" s="27"/>
      <c r="G79" s="1"/>
      <c r="H79"/>
      <c r="I79"/>
      <c r="J79"/>
      <c r="L79"/>
      <c r="M79"/>
      <c r="N79"/>
      <c r="O79"/>
      <c r="P79"/>
    </row>
    <row r="80" spans="1:16" s="2" customFormat="1" hidden="1" x14ac:dyDescent="0.2">
      <c r="A80" s="133" t="s">
        <v>257</v>
      </c>
      <c r="B80" s="26">
        <v>100</v>
      </c>
      <c r="C80" s="131">
        <v>580</v>
      </c>
      <c r="D80" s="132" t="str">
        <f t="shared" si="8"/>
        <v>100-580</v>
      </c>
      <c r="E80" s="25"/>
      <c r="F80" s="27"/>
      <c r="G80" s="1"/>
      <c r="H80"/>
      <c r="I80"/>
      <c r="J80"/>
      <c r="L80"/>
      <c r="M80"/>
      <c r="N80"/>
      <c r="O80"/>
      <c r="P80"/>
    </row>
    <row r="81" spans="1:16" s="2" customFormat="1" hidden="1" x14ac:dyDescent="0.2">
      <c r="A81" s="133" t="s">
        <v>257</v>
      </c>
      <c r="B81" s="26">
        <v>100</v>
      </c>
      <c r="C81" s="131">
        <v>610</v>
      </c>
      <c r="D81" s="132" t="str">
        <f t="shared" si="8"/>
        <v>100-610</v>
      </c>
      <c r="E81" s="25"/>
      <c r="F81" s="27"/>
      <c r="G81" s="1"/>
      <c r="H81"/>
      <c r="I81"/>
      <c r="J81"/>
      <c r="L81"/>
      <c r="M81"/>
      <c r="N81"/>
      <c r="O81"/>
      <c r="P81"/>
    </row>
    <row r="82" spans="1:16" s="2" customFormat="1" hidden="1" x14ac:dyDescent="0.2">
      <c r="A82" s="133" t="s">
        <v>257</v>
      </c>
      <c r="B82" s="26">
        <v>100</v>
      </c>
      <c r="C82" s="131" t="s">
        <v>304</v>
      </c>
      <c r="D82" s="132" t="str">
        <f t="shared" si="8"/>
        <v>100-610 (2)</v>
      </c>
      <c r="E82" s="25"/>
      <c r="F82" s="27"/>
      <c r="G82" s="1"/>
      <c r="H82"/>
      <c r="I82"/>
      <c r="J82"/>
      <c r="L82"/>
      <c r="M82"/>
      <c r="N82"/>
      <c r="O82"/>
      <c r="P82"/>
    </row>
    <row r="83" spans="1:16" s="2" customFormat="1" hidden="1" x14ac:dyDescent="0.2">
      <c r="A83" s="133" t="s">
        <v>257</v>
      </c>
      <c r="B83" s="26">
        <v>100</v>
      </c>
      <c r="C83" s="131">
        <v>641</v>
      </c>
      <c r="D83" s="132" t="str">
        <f t="shared" si="0"/>
        <v>100-641</v>
      </c>
      <c r="E83" s="25"/>
      <c r="F83" s="27"/>
      <c r="G83" s="1"/>
      <c r="H83"/>
      <c r="I83"/>
      <c r="J83"/>
      <c r="L83"/>
      <c r="M83"/>
      <c r="N83"/>
      <c r="O83"/>
      <c r="P83"/>
    </row>
    <row r="84" spans="1:16" s="2" customFormat="1" hidden="1" x14ac:dyDescent="0.2">
      <c r="A84" s="133" t="s">
        <v>257</v>
      </c>
      <c r="B84" s="26">
        <v>100</v>
      </c>
      <c r="C84" s="131">
        <v>642</v>
      </c>
      <c r="D84" s="132" t="str">
        <f t="shared" si="0"/>
        <v>100-642</v>
      </c>
      <c r="E84" s="25">
        <v>3464</v>
      </c>
      <c r="F84" s="27" t="s">
        <v>430</v>
      </c>
      <c r="G84" s="1"/>
      <c r="H84"/>
      <c r="I84"/>
      <c r="J84"/>
      <c r="L84"/>
      <c r="M84"/>
      <c r="N84"/>
      <c r="O84"/>
      <c r="P84"/>
    </row>
    <row r="85" spans="1:16" s="2" customFormat="1" hidden="1" x14ac:dyDescent="0.2">
      <c r="A85" s="133" t="s">
        <v>257</v>
      </c>
      <c r="B85" s="26">
        <v>100</v>
      </c>
      <c r="C85" s="131">
        <v>644</v>
      </c>
      <c r="D85" s="132" t="str">
        <f t="shared" si="0"/>
        <v>100-644</v>
      </c>
      <c r="E85" s="25"/>
      <c r="F85" s="27"/>
      <c r="G85" s="1"/>
      <c r="H85"/>
      <c r="I85"/>
      <c r="J85"/>
      <c r="L85"/>
      <c r="M85"/>
      <c r="N85"/>
      <c r="O85"/>
      <c r="P85"/>
    </row>
    <row r="86" spans="1:16" s="2" customFormat="1" hidden="1" x14ac:dyDescent="0.2">
      <c r="A86" s="133" t="s">
        <v>257</v>
      </c>
      <c r="B86" s="26">
        <v>100</v>
      </c>
      <c r="C86" s="131">
        <v>645</v>
      </c>
      <c r="D86" s="132" t="str">
        <f t="shared" si="0"/>
        <v>100-645</v>
      </c>
      <c r="E86" s="25"/>
      <c r="F86" s="27"/>
      <c r="G86" s="1"/>
      <c r="H86"/>
      <c r="I86"/>
      <c r="J86"/>
      <c r="L86"/>
      <c r="M86"/>
      <c r="N86"/>
      <c r="O86"/>
      <c r="P86"/>
    </row>
    <row r="87" spans="1:16" s="2" customFormat="1" hidden="1" x14ac:dyDescent="0.2">
      <c r="A87" s="133" t="s">
        <v>257</v>
      </c>
      <c r="B87" s="26">
        <v>100</v>
      </c>
      <c r="C87" s="131">
        <v>650</v>
      </c>
      <c r="D87" s="132" t="str">
        <f t="shared" si="0"/>
        <v>100-650</v>
      </c>
      <c r="E87" s="25">
        <v>14700</v>
      </c>
      <c r="F87" s="27" t="s">
        <v>429</v>
      </c>
      <c r="G87" s="1"/>
      <c r="H87"/>
      <c r="I87"/>
      <c r="J87"/>
      <c r="L87"/>
      <c r="M87"/>
      <c r="N87"/>
      <c r="O87"/>
      <c r="P87"/>
    </row>
    <row r="88" spans="1:16" s="2" customFormat="1" hidden="1" x14ac:dyDescent="0.2">
      <c r="A88" s="133" t="s">
        <v>257</v>
      </c>
      <c r="B88" s="26">
        <v>100</v>
      </c>
      <c r="C88" s="131" t="s">
        <v>294</v>
      </c>
      <c r="D88" s="132" t="str">
        <f t="shared" si="0"/>
        <v>100-650 (2)</v>
      </c>
      <c r="E88" s="25"/>
      <c r="F88" s="27"/>
      <c r="G88" s="1"/>
      <c r="H88"/>
      <c r="I88"/>
      <c r="J88"/>
      <c r="L88"/>
      <c r="M88"/>
      <c r="N88"/>
      <c r="O88"/>
      <c r="P88"/>
    </row>
    <row r="89" spans="1:16" s="2" customFormat="1" hidden="1" x14ac:dyDescent="0.2">
      <c r="A89" s="133" t="s">
        <v>257</v>
      </c>
      <c r="B89" s="26">
        <v>100</v>
      </c>
      <c r="C89" s="131">
        <v>736</v>
      </c>
      <c r="D89" s="132" t="str">
        <f t="shared" ref="D89" si="9">B89&amp;"-"&amp;C89</f>
        <v>100-736</v>
      </c>
      <c r="E89" s="25"/>
      <c r="F89" s="27"/>
      <c r="G89" s="1"/>
      <c r="H89"/>
      <c r="I89"/>
      <c r="J89"/>
      <c r="L89"/>
      <c r="M89"/>
      <c r="N89"/>
      <c r="O89"/>
      <c r="P89"/>
    </row>
    <row r="90" spans="1:16" s="2" customFormat="1" hidden="1" x14ac:dyDescent="0.2">
      <c r="A90" s="26" t="s">
        <v>4</v>
      </c>
      <c r="B90" s="26">
        <v>210</v>
      </c>
      <c r="C90" s="131">
        <v>100</v>
      </c>
      <c r="D90" s="132" t="str">
        <f t="shared" si="0"/>
        <v>210-100</v>
      </c>
      <c r="E90" s="25">
        <v>53095</v>
      </c>
      <c r="F90" s="27" t="s">
        <v>431</v>
      </c>
      <c r="G90" s="1"/>
      <c r="H90"/>
      <c r="I90"/>
      <c r="J90"/>
      <c r="L90"/>
      <c r="M90"/>
      <c r="N90"/>
      <c r="O90"/>
      <c r="P90"/>
    </row>
    <row r="91" spans="1:16" s="2" customFormat="1" hidden="1" x14ac:dyDescent="0.2">
      <c r="A91" s="26" t="s">
        <v>4</v>
      </c>
      <c r="B91" s="26">
        <v>210</v>
      </c>
      <c r="C91" s="131">
        <v>320</v>
      </c>
      <c r="D91" s="132" t="str">
        <f t="shared" si="0"/>
        <v>210-320</v>
      </c>
      <c r="E91" s="25"/>
      <c r="F91" s="27"/>
      <c r="G91" s="1"/>
      <c r="H91"/>
      <c r="I91"/>
      <c r="J91"/>
      <c r="L91"/>
      <c r="M91"/>
      <c r="N91"/>
      <c r="O91"/>
      <c r="P91"/>
    </row>
    <row r="92" spans="1:16" s="2" customFormat="1" hidden="1" x14ac:dyDescent="0.2">
      <c r="A92" s="26" t="s">
        <v>4</v>
      </c>
      <c r="B92" s="26">
        <v>210</v>
      </c>
      <c r="C92" s="131">
        <v>330</v>
      </c>
      <c r="D92" s="132" t="str">
        <f t="shared" ref="D92" si="10">B92&amp;"-"&amp;C92</f>
        <v>210-330</v>
      </c>
      <c r="E92" s="25"/>
      <c r="F92" s="27"/>
      <c r="G92" s="1"/>
      <c r="H92"/>
      <c r="I92"/>
      <c r="J92"/>
      <c r="L92"/>
      <c r="M92"/>
      <c r="N92"/>
      <c r="O92"/>
      <c r="P92"/>
    </row>
    <row r="93" spans="1:16" s="2" customFormat="1" hidden="1" x14ac:dyDescent="0.2">
      <c r="A93" s="26" t="s">
        <v>4</v>
      </c>
      <c r="B93" s="26">
        <v>210</v>
      </c>
      <c r="C93" s="131">
        <v>350</v>
      </c>
      <c r="D93" s="132" t="str">
        <f t="shared" si="0"/>
        <v>210-350</v>
      </c>
      <c r="E93" s="25"/>
      <c r="F93" s="27"/>
      <c r="G93" s="1"/>
      <c r="H93"/>
      <c r="I93"/>
      <c r="J93"/>
      <c r="L93"/>
      <c r="M93"/>
      <c r="N93"/>
      <c r="O93"/>
      <c r="P93"/>
    </row>
    <row r="94" spans="1:16" s="2" customFormat="1" hidden="1" x14ac:dyDescent="0.2">
      <c r="A94" s="26" t="s">
        <v>4</v>
      </c>
      <c r="B94" s="26">
        <v>210</v>
      </c>
      <c r="C94" s="131" t="s">
        <v>423</v>
      </c>
      <c r="D94" s="132" t="str">
        <f t="shared" si="0"/>
        <v>210-350 (2)</v>
      </c>
      <c r="E94" s="25"/>
      <c r="F94" s="27"/>
      <c r="G94" s="1"/>
      <c r="H94"/>
      <c r="I94"/>
      <c r="J94"/>
      <c r="L94"/>
      <c r="M94"/>
      <c r="N94"/>
      <c r="O94"/>
      <c r="P94"/>
    </row>
    <row r="95" spans="1:16" s="2" customFormat="1" hidden="1" x14ac:dyDescent="0.2">
      <c r="A95" s="26" t="s">
        <v>4</v>
      </c>
      <c r="B95" s="26">
        <v>210</v>
      </c>
      <c r="C95" s="131">
        <v>300</v>
      </c>
      <c r="D95" s="132" t="str">
        <f t="shared" si="0"/>
        <v>210-300</v>
      </c>
      <c r="E95" s="25"/>
      <c r="F95" s="27"/>
      <c r="G95" s="1"/>
      <c r="H95"/>
      <c r="I95"/>
      <c r="J95"/>
      <c r="L95"/>
      <c r="M95"/>
      <c r="N95"/>
      <c r="O95"/>
      <c r="P95"/>
    </row>
    <row r="96" spans="1:16" s="2" customFormat="1" hidden="1" x14ac:dyDescent="0.2">
      <c r="A96" s="26" t="s">
        <v>4</v>
      </c>
      <c r="B96" s="26">
        <v>210</v>
      </c>
      <c r="C96" s="131">
        <v>400</v>
      </c>
      <c r="D96" s="132" t="str">
        <f t="shared" si="0"/>
        <v>210-400</v>
      </c>
      <c r="E96" s="25"/>
      <c r="F96" s="27"/>
      <c r="G96" s="1"/>
      <c r="H96"/>
      <c r="I96"/>
      <c r="J96"/>
      <c r="L96"/>
      <c r="M96"/>
      <c r="N96"/>
      <c r="O96"/>
      <c r="P96"/>
    </row>
    <row r="97" spans="1:16" s="2" customFormat="1" hidden="1" x14ac:dyDescent="0.2">
      <c r="A97" s="26" t="s">
        <v>4</v>
      </c>
      <c r="B97" s="26">
        <v>210</v>
      </c>
      <c r="C97" s="131">
        <v>518</v>
      </c>
      <c r="D97" s="132" t="str">
        <f t="shared" ref="D97:D104" si="11">B97&amp;"-"&amp;C97</f>
        <v>210-518</v>
      </c>
      <c r="E97" s="25"/>
      <c r="F97" s="27"/>
      <c r="G97" s="1"/>
      <c r="H97"/>
      <c r="I97"/>
      <c r="J97"/>
      <c r="L97"/>
      <c r="M97"/>
      <c r="N97"/>
      <c r="O97"/>
      <c r="P97"/>
    </row>
    <row r="98" spans="1:16" s="2" customFormat="1" hidden="1" x14ac:dyDescent="0.2">
      <c r="A98" s="26" t="s">
        <v>4</v>
      </c>
      <c r="B98" s="26">
        <v>210</v>
      </c>
      <c r="C98" s="131" t="s">
        <v>424</v>
      </c>
      <c r="D98" s="132" t="str">
        <f t="shared" si="11"/>
        <v>210-518 (2)</v>
      </c>
      <c r="E98" s="25"/>
      <c r="F98" s="27"/>
      <c r="G98" s="1"/>
      <c r="H98"/>
      <c r="I98"/>
      <c r="J98"/>
      <c r="L98"/>
      <c r="M98"/>
      <c r="N98"/>
      <c r="O98"/>
      <c r="P98"/>
    </row>
    <row r="99" spans="1:16" s="2" customFormat="1" hidden="1" x14ac:dyDescent="0.2">
      <c r="A99" s="26" t="s">
        <v>4</v>
      </c>
      <c r="B99" s="26">
        <v>210</v>
      </c>
      <c r="C99" s="131">
        <v>550</v>
      </c>
      <c r="D99" s="132" t="str">
        <f t="shared" si="11"/>
        <v>210-550</v>
      </c>
      <c r="E99" s="25"/>
      <c r="F99" s="27"/>
      <c r="G99" s="1"/>
      <c r="H99"/>
      <c r="I99"/>
      <c r="J99"/>
      <c r="L99"/>
      <c r="M99"/>
      <c r="N99"/>
      <c r="O99"/>
      <c r="P99"/>
    </row>
    <row r="100" spans="1:16" s="2" customFormat="1" hidden="1" x14ac:dyDescent="0.2">
      <c r="A100" s="26" t="s">
        <v>4</v>
      </c>
      <c r="B100" s="26">
        <v>210</v>
      </c>
      <c r="C100" s="131">
        <v>569</v>
      </c>
      <c r="D100" s="132" t="str">
        <f t="shared" si="11"/>
        <v>210-569</v>
      </c>
      <c r="E100" s="25"/>
      <c r="F100" s="27"/>
      <c r="G100" s="1"/>
      <c r="H100"/>
      <c r="I100"/>
      <c r="J100"/>
      <c r="L100"/>
      <c r="M100"/>
      <c r="N100"/>
      <c r="O100"/>
      <c r="P100"/>
    </row>
    <row r="101" spans="1:16" s="2" customFormat="1" hidden="1" x14ac:dyDescent="0.2">
      <c r="A101" s="26" t="s">
        <v>4</v>
      </c>
      <c r="B101" s="26">
        <v>210</v>
      </c>
      <c r="C101" s="131">
        <v>500</v>
      </c>
      <c r="D101" s="132" t="str">
        <f t="shared" si="11"/>
        <v>210-500</v>
      </c>
      <c r="E101" s="25"/>
      <c r="F101" s="27"/>
      <c r="G101" s="1"/>
      <c r="H101"/>
      <c r="I101"/>
      <c r="J101"/>
      <c r="L101"/>
      <c r="M101"/>
      <c r="N101"/>
      <c r="O101"/>
      <c r="P101"/>
    </row>
    <row r="102" spans="1:16" s="2" customFormat="1" hidden="1" x14ac:dyDescent="0.2">
      <c r="A102" s="26" t="s">
        <v>4</v>
      </c>
      <c r="B102" s="26">
        <v>210</v>
      </c>
      <c r="C102" s="131">
        <v>580</v>
      </c>
      <c r="D102" s="132" t="str">
        <f t="shared" si="11"/>
        <v>210-580</v>
      </c>
      <c r="E102" s="25"/>
      <c r="F102" s="27"/>
      <c r="G102" s="1"/>
      <c r="H102"/>
      <c r="I102"/>
      <c r="J102"/>
      <c r="L102"/>
      <c r="M102"/>
      <c r="N102"/>
      <c r="O102"/>
      <c r="P102"/>
    </row>
    <row r="103" spans="1:16" s="2" customFormat="1" hidden="1" x14ac:dyDescent="0.2">
      <c r="A103" s="26" t="s">
        <v>4</v>
      </c>
      <c r="B103" s="26">
        <v>210</v>
      </c>
      <c r="C103" s="131">
        <v>610</v>
      </c>
      <c r="D103" s="132" t="str">
        <f t="shared" si="11"/>
        <v>210-610</v>
      </c>
      <c r="E103" s="25"/>
      <c r="F103" s="27"/>
      <c r="G103" s="1"/>
      <c r="H103"/>
      <c r="I103"/>
      <c r="J103"/>
      <c r="L103"/>
      <c r="M103"/>
      <c r="N103"/>
      <c r="O103"/>
      <c r="P103"/>
    </row>
    <row r="104" spans="1:16" s="2" customFormat="1" hidden="1" x14ac:dyDescent="0.2">
      <c r="A104" s="26" t="s">
        <v>4</v>
      </c>
      <c r="B104" s="26">
        <v>210</v>
      </c>
      <c r="C104" s="131" t="s">
        <v>304</v>
      </c>
      <c r="D104" s="132" t="str">
        <f t="shared" si="11"/>
        <v>210-610 (2)</v>
      </c>
      <c r="E104" s="25"/>
      <c r="F104" s="27"/>
      <c r="G104" s="1"/>
      <c r="H104"/>
      <c r="I104"/>
      <c r="J104"/>
      <c r="L104"/>
      <c r="M104"/>
      <c r="N104"/>
      <c r="O104"/>
      <c r="P104"/>
    </row>
    <row r="105" spans="1:16" s="2" customFormat="1" hidden="1" x14ac:dyDescent="0.2">
      <c r="A105" s="26" t="s">
        <v>4</v>
      </c>
      <c r="B105" s="26">
        <v>210</v>
      </c>
      <c r="C105" s="131">
        <v>641</v>
      </c>
      <c r="D105" s="132" t="str">
        <f t="shared" si="0"/>
        <v>210-641</v>
      </c>
      <c r="E105" s="25"/>
      <c r="F105" s="27"/>
      <c r="G105" s="1"/>
      <c r="H105"/>
      <c r="I105"/>
      <c r="J105"/>
      <c r="L105"/>
      <c r="M105"/>
      <c r="N105"/>
      <c r="O105"/>
      <c r="P105"/>
    </row>
    <row r="106" spans="1:16" s="2" customFormat="1" hidden="1" x14ac:dyDescent="0.2">
      <c r="A106" s="26" t="s">
        <v>4</v>
      </c>
      <c r="B106" s="26">
        <v>210</v>
      </c>
      <c r="C106" s="131">
        <v>642</v>
      </c>
      <c r="D106" s="132" t="str">
        <f t="shared" si="0"/>
        <v>210-642</v>
      </c>
      <c r="E106" s="25"/>
      <c r="F106" s="27"/>
      <c r="G106" s="1"/>
      <c r="H106"/>
      <c r="I106"/>
      <c r="J106"/>
      <c r="L106"/>
      <c r="M106"/>
      <c r="N106"/>
      <c r="O106"/>
      <c r="P106"/>
    </row>
    <row r="107" spans="1:16" s="2" customFormat="1" hidden="1" x14ac:dyDescent="0.2">
      <c r="A107" s="26" t="s">
        <v>4</v>
      </c>
      <c r="B107" s="26">
        <v>210</v>
      </c>
      <c r="C107" s="131">
        <v>644</v>
      </c>
      <c r="D107" s="132" t="str">
        <f t="shared" si="0"/>
        <v>210-644</v>
      </c>
      <c r="E107" s="25"/>
      <c r="F107" s="27"/>
      <c r="G107" s="1"/>
      <c r="H107"/>
      <c r="I107"/>
      <c r="J107"/>
      <c r="L107"/>
      <c r="M107"/>
      <c r="N107"/>
      <c r="O107"/>
      <c r="P107"/>
    </row>
    <row r="108" spans="1:16" s="2" customFormat="1" hidden="1" x14ac:dyDescent="0.2">
      <c r="A108" s="26" t="s">
        <v>4</v>
      </c>
      <c r="B108" s="26">
        <v>210</v>
      </c>
      <c r="C108" s="131">
        <v>645</v>
      </c>
      <c r="D108" s="132" t="str">
        <f t="shared" si="0"/>
        <v>210-645</v>
      </c>
      <c r="E108" s="25"/>
      <c r="F108" s="27"/>
      <c r="G108" s="1"/>
      <c r="H108"/>
      <c r="I108"/>
      <c r="J108"/>
      <c r="L108"/>
      <c r="M108"/>
      <c r="N108"/>
      <c r="O108"/>
      <c r="P108"/>
    </row>
    <row r="109" spans="1:16" s="2" customFormat="1" hidden="1" x14ac:dyDescent="0.2">
      <c r="A109" s="26" t="s">
        <v>4</v>
      </c>
      <c r="B109" s="26">
        <v>210</v>
      </c>
      <c r="C109" s="131">
        <v>650</v>
      </c>
      <c r="D109" s="132" t="str">
        <f t="shared" si="0"/>
        <v>210-650</v>
      </c>
      <c r="E109" s="25"/>
      <c r="F109" s="27"/>
      <c r="G109" s="1"/>
      <c r="H109"/>
      <c r="I109"/>
      <c r="J109"/>
      <c r="L109"/>
      <c r="M109"/>
      <c r="N109"/>
      <c r="O109"/>
      <c r="P109"/>
    </row>
    <row r="110" spans="1:16" s="2" customFormat="1" hidden="1" x14ac:dyDescent="0.2">
      <c r="A110" s="26" t="s">
        <v>4</v>
      </c>
      <c r="B110" s="26">
        <v>210</v>
      </c>
      <c r="C110" s="131" t="s">
        <v>294</v>
      </c>
      <c r="D110" s="132" t="str">
        <f t="shared" si="0"/>
        <v>210-650 (2)</v>
      </c>
      <c r="E110" s="25"/>
      <c r="F110" s="27"/>
      <c r="G110" s="1"/>
      <c r="H110"/>
      <c r="I110"/>
      <c r="J110"/>
      <c r="L110"/>
      <c r="M110"/>
      <c r="N110"/>
      <c r="O110"/>
      <c r="P110"/>
    </row>
    <row r="111" spans="1:16" s="2" customFormat="1" hidden="1" x14ac:dyDescent="0.2">
      <c r="A111" s="26" t="s">
        <v>4</v>
      </c>
      <c r="B111" s="26">
        <v>210</v>
      </c>
      <c r="C111" s="131">
        <v>736</v>
      </c>
      <c r="D111" s="132" t="str">
        <f t="shared" ref="D111" si="12">B111&amp;"-"&amp;C111</f>
        <v>210-736</v>
      </c>
      <c r="E111" s="25"/>
      <c r="F111" s="27"/>
      <c r="G111" s="1"/>
      <c r="H111"/>
      <c r="I111"/>
      <c r="J111"/>
      <c r="L111"/>
      <c r="M111"/>
      <c r="N111"/>
      <c r="O111"/>
      <c r="P111"/>
    </row>
    <row r="112" spans="1:16" s="2" customFormat="1" hidden="1" x14ac:dyDescent="0.2">
      <c r="A112" s="135" t="s">
        <v>13</v>
      </c>
      <c r="B112" s="135">
        <v>212</v>
      </c>
      <c r="C112" s="131">
        <v>100</v>
      </c>
      <c r="D112" s="132" t="str">
        <f t="shared" si="0"/>
        <v>212-100</v>
      </c>
      <c r="E112" s="25">
        <v>50106</v>
      </c>
      <c r="F112" s="27" t="s">
        <v>432</v>
      </c>
      <c r="G112" s="1"/>
      <c r="H112"/>
      <c r="I112"/>
      <c r="J112"/>
      <c r="L112"/>
      <c r="M112"/>
      <c r="N112"/>
      <c r="O112"/>
      <c r="P112"/>
    </row>
    <row r="113" spans="1:16" s="2" customFormat="1" hidden="1" x14ac:dyDescent="0.2">
      <c r="A113" s="135" t="s">
        <v>13</v>
      </c>
      <c r="B113" s="135">
        <v>212</v>
      </c>
      <c r="C113" s="131">
        <v>320</v>
      </c>
      <c r="D113" s="132" t="str">
        <f t="shared" si="0"/>
        <v>212-320</v>
      </c>
      <c r="E113" s="25"/>
      <c r="F113" s="27"/>
      <c r="G113" s="1"/>
      <c r="H113"/>
      <c r="I113"/>
      <c r="J113"/>
      <c r="L113"/>
      <c r="M113"/>
      <c r="N113"/>
      <c r="O113"/>
      <c r="P113"/>
    </row>
    <row r="114" spans="1:16" s="2" customFormat="1" hidden="1" x14ac:dyDescent="0.2">
      <c r="A114" s="135" t="s">
        <v>13</v>
      </c>
      <c r="B114" s="135">
        <v>212</v>
      </c>
      <c r="C114" s="131">
        <v>330</v>
      </c>
      <c r="D114" s="132" t="str">
        <f t="shared" ref="D114" si="13">B114&amp;"-"&amp;C114</f>
        <v>212-330</v>
      </c>
      <c r="E114" s="25">
        <v>607</v>
      </c>
      <c r="F114" s="27" t="s">
        <v>433</v>
      </c>
      <c r="G114" s="1"/>
      <c r="H114"/>
      <c r="I114"/>
      <c r="J114"/>
      <c r="L114"/>
      <c r="M114"/>
      <c r="N114"/>
      <c r="O114"/>
      <c r="P114"/>
    </row>
    <row r="115" spans="1:16" s="2" customFormat="1" hidden="1" x14ac:dyDescent="0.2">
      <c r="A115" s="135" t="s">
        <v>13</v>
      </c>
      <c r="B115" s="135">
        <v>212</v>
      </c>
      <c r="C115" s="131">
        <v>350</v>
      </c>
      <c r="D115" s="132" t="str">
        <f t="shared" si="0"/>
        <v>212-350</v>
      </c>
      <c r="E115" s="25"/>
      <c r="F115" s="27"/>
      <c r="G115" s="1"/>
      <c r="H115"/>
      <c r="I115"/>
      <c r="J115"/>
      <c r="L115"/>
      <c r="M115"/>
      <c r="N115"/>
      <c r="O115"/>
      <c r="P115"/>
    </row>
    <row r="116" spans="1:16" s="2" customFormat="1" hidden="1" x14ac:dyDescent="0.2">
      <c r="A116" s="135" t="s">
        <v>13</v>
      </c>
      <c r="B116" s="135">
        <v>212</v>
      </c>
      <c r="C116" s="131" t="s">
        <v>423</v>
      </c>
      <c r="D116" s="132" t="str">
        <f t="shared" si="0"/>
        <v>212-350 (2)</v>
      </c>
      <c r="E116" s="25"/>
      <c r="F116" s="27"/>
      <c r="G116" s="1"/>
      <c r="H116"/>
      <c r="I116"/>
      <c r="J116"/>
      <c r="L116"/>
      <c r="M116"/>
      <c r="N116"/>
      <c r="O116"/>
      <c r="P116"/>
    </row>
    <row r="117" spans="1:16" s="2" customFormat="1" hidden="1" x14ac:dyDescent="0.2">
      <c r="A117" s="135" t="s">
        <v>13</v>
      </c>
      <c r="B117" s="135">
        <v>212</v>
      </c>
      <c r="C117" s="131">
        <v>300</v>
      </c>
      <c r="D117" s="132" t="str">
        <f t="shared" si="0"/>
        <v>212-300</v>
      </c>
      <c r="E117" s="25"/>
      <c r="F117" s="27"/>
      <c r="G117" s="1"/>
      <c r="H117"/>
      <c r="I117"/>
      <c r="J117"/>
      <c r="L117"/>
      <c r="M117"/>
      <c r="N117"/>
      <c r="O117"/>
      <c r="P117"/>
    </row>
    <row r="118" spans="1:16" s="2" customFormat="1" hidden="1" x14ac:dyDescent="0.2">
      <c r="A118" s="135" t="s">
        <v>13</v>
      </c>
      <c r="B118" s="135">
        <v>212</v>
      </c>
      <c r="C118" s="131">
        <v>400</v>
      </c>
      <c r="D118" s="132" t="str">
        <f t="shared" si="0"/>
        <v>212-400</v>
      </c>
      <c r="E118" s="25"/>
      <c r="F118" s="27"/>
      <c r="G118" s="1"/>
      <c r="H118"/>
      <c r="I118"/>
      <c r="J118"/>
      <c r="L118"/>
      <c r="M118"/>
      <c r="N118"/>
      <c r="O118"/>
      <c r="P118"/>
    </row>
    <row r="119" spans="1:16" s="2" customFormat="1" hidden="1" x14ac:dyDescent="0.2">
      <c r="A119" s="135" t="s">
        <v>13</v>
      </c>
      <c r="B119" s="135">
        <v>212</v>
      </c>
      <c r="C119" s="131">
        <v>518</v>
      </c>
      <c r="D119" s="132" t="str">
        <f t="shared" ref="D119:D126" si="14">B119&amp;"-"&amp;C119</f>
        <v>212-518</v>
      </c>
      <c r="E119" s="25"/>
      <c r="F119" s="27"/>
      <c r="G119" s="1"/>
      <c r="H119"/>
      <c r="I119"/>
      <c r="J119"/>
      <c r="L119"/>
      <c r="M119"/>
      <c r="N119"/>
      <c r="O119"/>
      <c r="P119"/>
    </row>
    <row r="120" spans="1:16" s="2" customFormat="1" hidden="1" x14ac:dyDescent="0.2">
      <c r="A120" s="135" t="s">
        <v>13</v>
      </c>
      <c r="B120" s="135">
        <v>212</v>
      </c>
      <c r="C120" s="131" t="s">
        <v>424</v>
      </c>
      <c r="D120" s="132" t="str">
        <f t="shared" si="14"/>
        <v>212-518 (2)</v>
      </c>
      <c r="E120" s="25"/>
      <c r="F120" s="27"/>
      <c r="G120" s="1"/>
      <c r="H120"/>
      <c r="I120"/>
      <c r="J120"/>
      <c r="L120"/>
      <c r="M120"/>
      <c r="N120"/>
      <c r="O120"/>
      <c r="P120"/>
    </row>
    <row r="121" spans="1:16" s="2" customFormat="1" hidden="1" x14ac:dyDescent="0.2">
      <c r="A121" s="135" t="s">
        <v>13</v>
      </c>
      <c r="B121" s="135">
        <v>212</v>
      </c>
      <c r="C121" s="131">
        <v>550</v>
      </c>
      <c r="D121" s="132" t="str">
        <f t="shared" si="14"/>
        <v>212-550</v>
      </c>
      <c r="E121" s="25"/>
      <c r="F121" s="27"/>
      <c r="G121" s="1"/>
      <c r="H121"/>
      <c r="I121"/>
      <c r="J121"/>
      <c r="L121"/>
      <c r="M121"/>
      <c r="N121"/>
      <c r="O121"/>
      <c r="P121"/>
    </row>
    <row r="122" spans="1:16" s="2" customFormat="1" hidden="1" x14ac:dyDescent="0.2">
      <c r="A122" s="135" t="s">
        <v>13</v>
      </c>
      <c r="B122" s="135">
        <v>212</v>
      </c>
      <c r="C122" s="131">
        <v>569</v>
      </c>
      <c r="D122" s="132" t="str">
        <f t="shared" si="14"/>
        <v>212-569</v>
      </c>
      <c r="E122" s="25"/>
      <c r="F122" s="27"/>
      <c r="G122" s="1"/>
      <c r="H122"/>
      <c r="I122"/>
      <c r="J122"/>
      <c r="L122"/>
      <c r="M122"/>
      <c r="N122"/>
      <c r="O122"/>
      <c r="P122"/>
    </row>
    <row r="123" spans="1:16" s="2" customFormat="1" hidden="1" x14ac:dyDescent="0.2">
      <c r="A123" s="135" t="s">
        <v>13</v>
      </c>
      <c r="B123" s="135">
        <v>212</v>
      </c>
      <c r="C123" s="131">
        <v>500</v>
      </c>
      <c r="D123" s="132" t="str">
        <f t="shared" si="14"/>
        <v>212-500</v>
      </c>
      <c r="E123" s="25"/>
      <c r="F123" s="27"/>
      <c r="G123" s="1"/>
      <c r="H123"/>
      <c r="I123"/>
      <c r="J123"/>
      <c r="L123"/>
      <c r="M123"/>
      <c r="N123"/>
      <c r="O123"/>
      <c r="P123"/>
    </row>
    <row r="124" spans="1:16" s="2" customFormat="1" hidden="1" x14ac:dyDescent="0.2">
      <c r="A124" s="135" t="s">
        <v>13</v>
      </c>
      <c r="B124" s="135">
        <v>212</v>
      </c>
      <c r="C124" s="131">
        <v>580</v>
      </c>
      <c r="D124" s="132" t="str">
        <f t="shared" si="14"/>
        <v>212-580</v>
      </c>
      <c r="E124" s="25"/>
      <c r="F124" s="27"/>
      <c r="G124" s="1"/>
      <c r="H124"/>
      <c r="I124"/>
      <c r="J124"/>
      <c r="L124"/>
      <c r="M124"/>
      <c r="N124"/>
      <c r="O124"/>
      <c r="P124"/>
    </row>
    <row r="125" spans="1:16" s="2" customFormat="1" hidden="1" x14ac:dyDescent="0.2">
      <c r="A125" s="135" t="s">
        <v>13</v>
      </c>
      <c r="B125" s="135">
        <v>212</v>
      </c>
      <c r="C125" s="131">
        <v>610</v>
      </c>
      <c r="D125" s="132" t="str">
        <f t="shared" si="14"/>
        <v>212-610</v>
      </c>
      <c r="E125" s="25"/>
      <c r="F125" s="27"/>
      <c r="G125" s="1"/>
      <c r="H125"/>
      <c r="I125"/>
      <c r="J125"/>
      <c r="L125"/>
      <c r="M125"/>
      <c r="N125"/>
      <c r="O125"/>
      <c r="P125"/>
    </row>
    <row r="126" spans="1:16" s="2" customFormat="1" hidden="1" x14ac:dyDescent="0.2">
      <c r="A126" s="135" t="s">
        <v>13</v>
      </c>
      <c r="B126" s="135">
        <v>212</v>
      </c>
      <c r="C126" s="131" t="s">
        <v>304</v>
      </c>
      <c r="D126" s="132" t="str">
        <f t="shared" si="14"/>
        <v>212-610 (2)</v>
      </c>
      <c r="E126" s="25"/>
      <c r="F126" s="27"/>
      <c r="G126" s="1"/>
      <c r="H126"/>
      <c r="I126"/>
      <c r="J126"/>
      <c r="L126"/>
      <c r="M126"/>
      <c r="N126"/>
      <c r="O126"/>
      <c r="P126"/>
    </row>
    <row r="127" spans="1:16" s="2" customFormat="1" hidden="1" x14ac:dyDescent="0.2">
      <c r="A127" s="135" t="s">
        <v>13</v>
      </c>
      <c r="B127" s="135">
        <v>212</v>
      </c>
      <c r="C127" s="131">
        <v>641</v>
      </c>
      <c r="D127" s="132" t="str">
        <f t="shared" si="0"/>
        <v>212-641</v>
      </c>
      <c r="E127" s="25"/>
      <c r="F127" s="27"/>
      <c r="G127" s="1"/>
      <c r="H127"/>
      <c r="I127"/>
      <c r="J127"/>
      <c r="L127"/>
      <c r="M127"/>
      <c r="N127"/>
      <c r="O127"/>
      <c r="P127"/>
    </row>
    <row r="128" spans="1:16" s="2" customFormat="1" hidden="1" x14ac:dyDescent="0.2">
      <c r="A128" s="135" t="s">
        <v>13</v>
      </c>
      <c r="B128" s="135">
        <v>212</v>
      </c>
      <c r="C128" s="131">
        <v>642</v>
      </c>
      <c r="D128" s="132" t="str">
        <f t="shared" si="0"/>
        <v>212-642</v>
      </c>
      <c r="E128" s="25"/>
      <c r="F128" s="27"/>
      <c r="G128" s="1"/>
      <c r="H128"/>
      <c r="I128"/>
      <c r="J128"/>
      <c r="L128"/>
      <c r="M128"/>
      <c r="N128"/>
      <c r="O128"/>
      <c r="P128"/>
    </row>
    <row r="129" spans="1:16" s="2" customFormat="1" hidden="1" x14ac:dyDescent="0.2">
      <c r="A129" s="135" t="s">
        <v>13</v>
      </c>
      <c r="B129" s="135">
        <v>212</v>
      </c>
      <c r="C129" s="131">
        <v>644</v>
      </c>
      <c r="D129" s="132" t="str">
        <f t="shared" si="0"/>
        <v>212-644</v>
      </c>
      <c r="E129" s="25"/>
      <c r="F129" s="27"/>
      <c r="G129" s="1"/>
      <c r="H129"/>
      <c r="I129"/>
      <c r="J129"/>
      <c r="L129"/>
      <c r="M129"/>
      <c r="N129"/>
      <c r="O129"/>
      <c r="P129"/>
    </row>
    <row r="130" spans="1:16" s="2" customFormat="1" hidden="1" x14ac:dyDescent="0.2">
      <c r="A130" s="135" t="s">
        <v>13</v>
      </c>
      <c r="B130" s="135">
        <v>212</v>
      </c>
      <c r="C130" s="131">
        <v>645</v>
      </c>
      <c r="D130" s="132" t="str">
        <f t="shared" si="0"/>
        <v>212-645</v>
      </c>
      <c r="E130" s="25"/>
      <c r="F130" s="27"/>
      <c r="G130" s="1"/>
      <c r="H130"/>
      <c r="I130"/>
      <c r="J130"/>
      <c r="L130"/>
      <c r="M130"/>
      <c r="N130"/>
      <c r="O130"/>
      <c r="P130"/>
    </row>
    <row r="131" spans="1:16" s="2" customFormat="1" hidden="1" x14ac:dyDescent="0.2">
      <c r="A131" s="135" t="s">
        <v>13</v>
      </c>
      <c r="B131" s="135">
        <v>212</v>
      </c>
      <c r="C131" s="131">
        <v>650</v>
      </c>
      <c r="D131" s="132" t="str">
        <f t="shared" si="0"/>
        <v>212-650</v>
      </c>
      <c r="E131" s="25">
        <v>10000</v>
      </c>
      <c r="F131" s="27" t="s">
        <v>434</v>
      </c>
      <c r="G131" s="1"/>
      <c r="H131"/>
      <c r="I131"/>
      <c r="J131"/>
      <c r="L131"/>
      <c r="M131"/>
      <c r="N131"/>
      <c r="O131"/>
      <c r="P131"/>
    </row>
    <row r="132" spans="1:16" s="2" customFormat="1" hidden="1" x14ac:dyDescent="0.2">
      <c r="A132" s="135" t="s">
        <v>13</v>
      </c>
      <c r="B132" s="135">
        <v>212</v>
      </c>
      <c r="C132" s="131" t="s">
        <v>294</v>
      </c>
      <c r="D132" s="132" t="str">
        <f t="shared" si="0"/>
        <v>212-650 (2)</v>
      </c>
      <c r="E132" s="25"/>
      <c r="F132" s="27"/>
      <c r="G132" s="1"/>
      <c r="H132"/>
      <c r="I132"/>
      <c r="J132"/>
      <c r="L132"/>
      <c r="M132"/>
      <c r="N132"/>
      <c r="O132"/>
      <c r="P132"/>
    </row>
    <row r="133" spans="1:16" s="2" customFormat="1" hidden="1" x14ac:dyDescent="0.2">
      <c r="A133" s="135" t="s">
        <v>13</v>
      </c>
      <c r="B133" s="135">
        <v>212</v>
      </c>
      <c r="C133" s="131">
        <v>736</v>
      </c>
      <c r="D133" s="132" t="str">
        <f t="shared" ref="D133" si="15">B133&amp;"-"&amp;C133</f>
        <v>212-736</v>
      </c>
      <c r="E133" s="25"/>
      <c r="F133" s="27"/>
      <c r="G133" s="1"/>
      <c r="H133"/>
      <c r="I133"/>
      <c r="J133"/>
      <c r="L133"/>
      <c r="M133"/>
      <c r="N133"/>
      <c r="O133"/>
      <c r="P133"/>
    </row>
    <row r="134" spans="1:16" s="2" customFormat="1" hidden="1" x14ac:dyDescent="0.2">
      <c r="A134" s="26">
        <v>213</v>
      </c>
      <c r="B134" s="26">
        <v>213</v>
      </c>
      <c r="C134" s="131">
        <v>100</v>
      </c>
      <c r="D134" s="132" t="str">
        <f t="shared" si="0"/>
        <v>213-100</v>
      </c>
      <c r="E134" s="25">
        <v>40000</v>
      </c>
      <c r="F134" s="27" t="s">
        <v>456</v>
      </c>
      <c r="G134" s="1"/>
      <c r="H134"/>
      <c r="I134"/>
      <c r="J134"/>
      <c r="L134"/>
      <c r="M134"/>
      <c r="N134"/>
      <c r="O134"/>
      <c r="P134"/>
    </row>
    <row r="135" spans="1:16" s="2" customFormat="1" hidden="1" x14ac:dyDescent="0.2">
      <c r="A135" s="26">
        <v>213</v>
      </c>
      <c r="B135" s="26">
        <v>213</v>
      </c>
      <c r="C135" s="131">
        <v>320</v>
      </c>
      <c r="D135" s="132" t="str">
        <f t="shared" si="0"/>
        <v>213-320</v>
      </c>
      <c r="E135" s="25"/>
      <c r="F135" s="27"/>
      <c r="G135" s="1"/>
      <c r="H135"/>
      <c r="I135"/>
      <c r="J135"/>
      <c r="L135"/>
      <c r="M135"/>
      <c r="N135"/>
      <c r="O135"/>
      <c r="P135"/>
    </row>
    <row r="136" spans="1:16" s="2" customFormat="1" hidden="1" x14ac:dyDescent="0.2">
      <c r="A136" s="26">
        <v>213</v>
      </c>
      <c r="B136" s="26">
        <v>213</v>
      </c>
      <c r="C136" s="131">
        <v>330</v>
      </c>
      <c r="D136" s="132" t="str">
        <f t="shared" ref="D136" si="16">B136&amp;"-"&amp;C136</f>
        <v>213-330</v>
      </c>
      <c r="E136" s="25">
        <v>2000</v>
      </c>
      <c r="F136" s="27"/>
      <c r="G136" s="1"/>
      <c r="H136"/>
      <c r="I136"/>
      <c r="J136"/>
      <c r="L136"/>
      <c r="M136"/>
      <c r="N136"/>
      <c r="O136"/>
      <c r="P136"/>
    </row>
    <row r="137" spans="1:16" s="2" customFormat="1" hidden="1" x14ac:dyDescent="0.2">
      <c r="A137" s="26">
        <v>213</v>
      </c>
      <c r="B137" s="26">
        <v>213</v>
      </c>
      <c r="C137" s="131">
        <v>350</v>
      </c>
      <c r="D137" s="132" t="str">
        <f t="shared" si="0"/>
        <v>213-350</v>
      </c>
      <c r="E137" s="25"/>
      <c r="F137" s="27"/>
      <c r="G137" s="1"/>
      <c r="H137"/>
      <c r="I137"/>
      <c r="J137"/>
      <c r="L137"/>
      <c r="M137"/>
      <c r="N137"/>
      <c r="O137"/>
      <c r="P137"/>
    </row>
    <row r="138" spans="1:16" s="2" customFormat="1" hidden="1" x14ac:dyDescent="0.2">
      <c r="A138" s="26">
        <v>213</v>
      </c>
      <c r="B138" s="26">
        <v>213</v>
      </c>
      <c r="C138" s="131" t="s">
        <v>423</v>
      </c>
      <c r="D138" s="132" t="str">
        <f t="shared" si="0"/>
        <v>213-350 (2)</v>
      </c>
      <c r="E138" s="25"/>
      <c r="F138" s="27"/>
      <c r="G138" s="1"/>
      <c r="H138"/>
      <c r="I138"/>
      <c r="J138"/>
      <c r="L138"/>
      <c r="M138"/>
      <c r="N138"/>
      <c r="O138"/>
      <c r="P138"/>
    </row>
    <row r="139" spans="1:16" s="2" customFormat="1" hidden="1" x14ac:dyDescent="0.2">
      <c r="A139" s="26">
        <v>213</v>
      </c>
      <c r="B139" s="26">
        <v>213</v>
      </c>
      <c r="C139" s="131">
        <v>300</v>
      </c>
      <c r="D139" s="132" t="str">
        <f t="shared" si="0"/>
        <v>213-300</v>
      </c>
      <c r="E139" s="25"/>
      <c r="F139" s="27"/>
      <c r="G139" s="1"/>
      <c r="H139"/>
      <c r="I139"/>
      <c r="J139"/>
      <c r="L139"/>
      <c r="M139"/>
      <c r="N139"/>
      <c r="O139"/>
      <c r="P139"/>
    </row>
    <row r="140" spans="1:16" s="2" customFormat="1" hidden="1" x14ac:dyDescent="0.2">
      <c r="A140" s="26">
        <v>213</v>
      </c>
      <c r="B140" s="26">
        <v>213</v>
      </c>
      <c r="C140" s="131">
        <v>400</v>
      </c>
      <c r="D140" s="132" t="str">
        <f t="shared" si="0"/>
        <v>213-400</v>
      </c>
      <c r="E140" s="25"/>
      <c r="F140" s="27"/>
      <c r="G140" s="1"/>
      <c r="H140"/>
      <c r="I140"/>
      <c r="J140"/>
      <c r="L140"/>
      <c r="M140"/>
      <c r="N140"/>
      <c r="O140"/>
      <c r="P140"/>
    </row>
    <row r="141" spans="1:16" s="2" customFormat="1" hidden="1" x14ac:dyDescent="0.2">
      <c r="A141" s="26">
        <v>213</v>
      </c>
      <c r="B141" s="26">
        <v>213</v>
      </c>
      <c r="C141" s="131">
        <v>518</v>
      </c>
      <c r="D141" s="132" t="str">
        <f t="shared" ref="D141" si="17">B141&amp;"-"&amp;C141</f>
        <v>213-518</v>
      </c>
      <c r="E141" s="25"/>
      <c r="F141" s="27"/>
      <c r="G141" s="1"/>
      <c r="H141"/>
      <c r="I141"/>
      <c r="J141"/>
      <c r="L141"/>
      <c r="M141"/>
      <c r="N141"/>
      <c r="O141"/>
      <c r="P141"/>
    </row>
    <row r="142" spans="1:16" s="2" customFormat="1" hidden="1" x14ac:dyDescent="0.2">
      <c r="A142" s="26">
        <v>213</v>
      </c>
      <c r="B142" s="26">
        <v>213</v>
      </c>
      <c r="C142" s="131" t="s">
        <v>424</v>
      </c>
      <c r="D142" s="132" t="str">
        <f t="shared" si="0"/>
        <v>213-518 (2)</v>
      </c>
      <c r="E142" s="25"/>
      <c r="F142" s="27"/>
      <c r="G142" s="1"/>
      <c r="H142"/>
      <c r="I142"/>
      <c r="J142"/>
      <c r="L142"/>
      <c r="M142"/>
      <c r="N142"/>
      <c r="O142"/>
      <c r="P142"/>
    </row>
    <row r="143" spans="1:16" s="2" customFormat="1" hidden="1" x14ac:dyDescent="0.2">
      <c r="A143" s="26">
        <v>213</v>
      </c>
      <c r="B143" s="26">
        <v>213</v>
      </c>
      <c r="C143" s="131">
        <v>550</v>
      </c>
      <c r="D143" s="132" t="str">
        <f t="shared" ref="D143:D156" si="18">B143&amp;"-"&amp;C143</f>
        <v>213-550</v>
      </c>
      <c r="E143" s="25"/>
      <c r="F143" s="27"/>
      <c r="G143" s="1"/>
      <c r="H143"/>
      <c r="I143"/>
      <c r="J143"/>
      <c r="L143"/>
      <c r="M143"/>
      <c r="N143"/>
      <c r="O143"/>
      <c r="P143"/>
    </row>
    <row r="144" spans="1:16" s="2" customFormat="1" hidden="1" x14ac:dyDescent="0.2">
      <c r="A144" s="26">
        <v>213</v>
      </c>
      <c r="B144" s="26">
        <v>213</v>
      </c>
      <c r="C144" s="131">
        <v>569</v>
      </c>
      <c r="D144" s="132" t="str">
        <f t="shared" si="18"/>
        <v>213-569</v>
      </c>
      <c r="E144" s="25"/>
      <c r="F144" s="27"/>
      <c r="G144" s="1"/>
      <c r="H144"/>
      <c r="I144"/>
      <c r="J144"/>
      <c r="L144"/>
      <c r="M144"/>
      <c r="N144"/>
      <c r="O144"/>
      <c r="P144"/>
    </row>
    <row r="145" spans="1:16" s="2" customFormat="1" hidden="1" x14ac:dyDescent="0.2">
      <c r="A145" s="26">
        <v>213</v>
      </c>
      <c r="B145" s="26">
        <v>213</v>
      </c>
      <c r="C145" s="131">
        <v>500</v>
      </c>
      <c r="D145" s="132" t="str">
        <f t="shared" si="18"/>
        <v>213-500</v>
      </c>
      <c r="E145" s="25"/>
      <c r="F145" s="27"/>
      <c r="G145" s="1"/>
      <c r="H145"/>
      <c r="I145"/>
      <c r="J145"/>
      <c r="L145"/>
      <c r="M145"/>
      <c r="N145"/>
      <c r="O145"/>
      <c r="P145"/>
    </row>
    <row r="146" spans="1:16" s="2" customFormat="1" hidden="1" x14ac:dyDescent="0.2">
      <c r="A146" s="26">
        <v>213</v>
      </c>
      <c r="B146" s="26">
        <v>213</v>
      </c>
      <c r="C146" s="131">
        <v>580</v>
      </c>
      <c r="D146" s="132" t="str">
        <f t="shared" si="18"/>
        <v>213-580</v>
      </c>
      <c r="E146" s="25"/>
      <c r="F146" s="27"/>
      <c r="G146" s="1"/>
      <c r="H146"/>
      <c r="I146"/>
      <c r="J146"/>
      <c r="L146"/>
      <c r="M146"/>
      <c r="N146"/>
      <c r="O146"/>
      <c r="P146"/>
    </row>
    <row r="147" spans="1:16" s="2" customFormat="1" hidden="1" x14ac:dyDescent="0.2">
      <c r="A147" s="26">
        <v>213</v>
      </c>
      <c r="B147" s="26">
        <v>213</v>
      </c>
      <c r="C147" s="131">
        <v>610</v>
      </c>
      <c r="D147" s="132" t="str">
        <f t="shared" si="18"/>
        <v>213-610</v>
      </c>
      <c r="E147" s="25"/>
      <c r="F147" s="27"/>
      <c r="G147" s="1"/>
      <c r="H147"/>
      <c r="I147"/>
      <c r="J147"/>
      <c r="L147"/>
      <c r="M147"/>
      <c r="N147"/>
      <c r="O147"/>
      <c r="P147"/>
    </row>
    <row r="148" spans="1:16" s="2" customFormat="1" hidden="1" x14ac:dyDescent="0.2">
      <c r="A148" s="26">
        <v>213</v>
      </c>
      <c r="B148" s="26">
        <v>213</v>
      </c>
      <c r="C148" s="131" t="s">
        <v>304</v>
      </c>
      <c r="D148" s="132" t="str">
        <f t="shared" si="18"/>
        <v>213-610 (2)</v>
      </c>
      <c r="E148" s="25"/>
      <c r="F148" s="27"/>
      <c r="G148" s="23"/>
      <c r="H148"/>
      <c r="I148"/>
      <c r="J148"/>
      <c r="L148"/>
      <c r="M148"/>
      <c r="N148"/>
      <c r="O148"/>
      <c r="P148"/>
    </row>
    <row r="149" spans="1:16" s="2" customFormat="1" hidden="1" x14ac:dyDescent="0.2">
      <c r="A149" s="26">
        <v>213</v>
      </c>
      <c r="B149" s="26">
        <v>213</v>
      </c>
      <c r="C149" s="131">
        <v>641</v>
      </c>
      <c r="D149" s="132" t="str">
        <f t="shared" si="18"/>
        <v>213-641</v>
      </c>
      <c r="E149" s="25"/>
      <c r="F149" s="27"/>
      <c r="G149" s="23"/>
      <c r="H149"/>
      <c r="I149"/>
      <c r="J149"/>
      <c r="L149"/>
      <c r="M149"/>
      <c r="N149"/>
      <c r="O149"/>
      <c r="P149"/>
    </row>
    <row r="150" spans="1:16" s="2" customFormat="1" hidden="1" x14ac:dyDescent="0.2">
      <c r="A150" s="26">
        <v>213</v>
      </c>
      <c r="B150" s="26">
        <v>213</v>
      </c>
      <c r="C150" s="131">
        <v>642</v>
      </c>
      <c r="D150" s="132" t="str">
        <f t="shared" si="18"/>
        <v>213-642</v>
      </c>
      <c r="E150" s="25">
        <v>10000</v>
      </c>
      <c r="F150" s="27" t="s">
        <v>458</v>
      </c>
      <c r="G150" s="1"/>
      <c r="H150"/>
      <c r="I150"/>
      <c r="J150"/>
      <c r="L150"/>
      <c r="M150"/>
      <c r="N150"/>
      <c r="O150"/>
      <c r="P150"/>
    </row>
    <row r="151" spans="1:16" s="2" customFormat="1" hidden="1" x14ac:dyDescent="0.2">
      <c r="A151" s="26">
        <v>213</v>
      </c>
      <c r="B151" s="26">
        <v>213</v>
      </c>
      <c r="C151" s="131">
        <v>644</v>
      </c>
      <c r="D151" s="132" t="str">
        <f t="shared" si="18"/>
        <v>213-644</v>
      </c>
      <c r="E151" s="25"/>
      <c r="F151" s="27"/>
      <c r="G151" s="1"/>
      <c r="H151"/>
      <c r="I151"/>
      <c r="J151"/>
      <c r="L151"/>
      <c r="M151"/>
      <c r="N151"/>
      <c r="O151"/>
      <c r="P151"/>
    </row>
    <row r="152" spans="1:16" s="2" customFormat="1" hidden="1" x14ac:dyDescent="0.2">
      <c r="A152" s="26">
        <v>213</v>
      </c>
      <c r="B152" s="26">
        <v>213</v>
      </c>
      <c r="C152" s="131">
        <v>645</v>
      </c>
      <c r="D152" s="132" t="str">
        <f t="shared" si="18"/>
        <v>213-645</v>
      </c>
      <c r="E152" s="25"/>
      <c r="F152" s="27"/>
      <c r="G152" s="1"/>
      <c r="H152"/>
      <c r="I152"/>
      <c r="J152"/>
      <c r="L152"/>
      <c r="M152"/>
      <c r="N152"/>
      <c r="O152"/>
      <c r="P152"/>
    </row>
    <row r="153" spans="1:16" s="2" customFormat="1" hidden="1" x14ac:dyDescent="0.2">
      <c r="A153" s="26">
        <v>213</v>
      </c>
      <c r="B153" s="26">
        <v>213</v>
      </c>
      <c r="C153" s="131">
        <v>650</v>
      </c>
      <c r="D153" s="132" t="str">
        <f t="shared" si="18"/>
        <v>213-650</v>
      </c>
      <c r="E153" s="25"/>
      <c r="F153" s="27"/>
      <c r="G153" s="1"/>
      <c r="H153"/>
      <c r="I153"/>
      <c r="J153"/>
      <c r="L153"/>
      <c r="M153"/>
      <c r="N153"/>
      <c r="O153"/>
      <c r="P153"/>
    </row>
    <row r="154" spans="1:16" s="2" customFormat="1" hidden="1" x14ac:dyDescent="0.2">
      <c r="A154" s="26">
        <v>213</v>
      </c>
      <c r="B154" s="26">
        <v>213</v>
      </c>
      <c r="C154" s="131" t="s">
        <v>294</v>
      </c>
      <c r="D154" s="132" t="str">
        <f t="shared" si="18"/>
        <v>213-650 (2)</v>
      </c>
      <c r="E154" s="25">
        <v>28000</v>
      </c>
      <c r="F154" s="27" t="s">
        <v>457</v>
      </c>
      <c r="G154" s="1"/>
      <c r="H154"/>
      <c r="I154"/>
      <c r="J154"/>
      <c r="L154"/>
      <c r="M154"/>
      <c r="N154"/>
      <c r="O154"/>
      <c r="P154"/>
    </row>
    <row r="155" spans="1:16" s="2" customFormat="1" hidden="1" x14ac:dyDescent="0.2">
      <c r="A155" s="26">
        <v>213</v>
      </c>
      <c r="B155" s="26">
        <v>213</v>
      </c>
      <c r="C155" s="131">
        <v>736</v>
      </c>
      <c r="D155" s="132" t="str">
        <f t="shared" si="18"/>
        <v>213-736</v>
      </c>
      <c r="E155" s="25"/>
      <c r="F155" s="27"/>
      <c r="G155" s="23"/>
      <c r="H155"/>
      <c r="I155"/>
      <c r="J155"/>
      <c r="L155"/>
      <c r="M155"/>
      <c r="N155"/>
      <c r="O155"/>
      <c r="P155"/>
    </row>
    <row r="156" spans="1:16" s="2" customFormat="1" hidden="1" x14ac:dyDescent="0.2">
      <c r="A156" s="26">
        <v>213</v>
      </c>
      <c r="B156" s="26">
        <v>213</v>
      </c>
      <c r="C156" s="131">
        <v>736</v>
      </c>
      <c r="D156" s="132" t="str">
        <f t="shared" si="18"/>
        <v>213-736</v>
      </c>
      <c r="E156" s="25"/>
      <c r="F156" s="27"/>
      <c r="G156" s="23"/>
      <c r="H156"/>
      <c r="I156"/>
      <c r="J156"/>
      <c r="L156"/>
      <c r="M156"/>
      <c r="N156"/>
      <c r="O156"/>
      <c r="P156"/>
    </row>
    <row r="157" spans="1:16" s="2" customFormat="1" hidden="1" x14ac:dyDescent="0.2">
      <c r="A157" s="26">
        <v>213</v>
      </c>
      <c r="B157" s="26">
        <v>213</v>
      </c>
      <c r="C157" s="131">
        <v>642</v>
      </c>
      <c r="D157" s="132" t="str">
        <f t="shared" si="0"/>
        <v>213-642</v>
      </c>
      <c r="E157" s="25"/>
      <c r="F157" s="27"/>
      <c r="G157" s="1"/>
      <c r="H157"/>
      <c r="I157"/>
      <c r="J157"/>
      <c r="L157"/>
      <c r="M157"/>
      <c r="N157"/>
      <c r="O157"/>
      <c r="P157"/>
    </row>
    <row r="158" spans="1:16" s="2" customFormat="1" hidden="1" x14ac:dyDescent="0.2">
      <c r="A158" s="26">
        <v>213</v>
      </c>
      <c r="B158" s="26">
        <v>213</v>
      </c>
      <c r="C158" s="131">
        <v>644</v>
      </c>
      <c r="D158" s="132" t="str">
        <f t="shared" si="0"/>
        <v>213-644</v>
      </c>
      <c r="E158" s="25"/>
      <c r="F158" s="27"/>
      <c r="G158" s="1"/>
      <c r="H158"/>
      <c r="I158"/>
      <c r="J158"/>
      <c r="L158"/>
      <c r="M158"/>
      <c r="N158"/>
      <c r="O158"/>
      <c r="P158"/>
    </row>
    <row r="159" spans="1:16" s="2" customFormat="1" hidden="1" x14ac:dyDescent="0.2">
      <c r="A159" s="26">
        <v>213</v>
      </c>
      <c r="B159" s="26">
        <v>213</v>
      </c>
      <c r="C159" s="131">
        <v>644</v>
      </c>
      <c r="D159" s="132" t="str">
        <f t="shared" si="0"/>
        <v>213-644</v>
      </c>
      <c r="E159" s="25"/>
      <c r="F159" s="27"/>
      <c r="G159" s="1"/>
      <c r="H159"/>
      <c r="I159"/>
      <c r="J159"/>
      <c r="L159"/>
      <c r="M159"/>
      <c r="N159"/>
      <c r="O159"/>
      <c r="P159"/>
    </row>
    <row r="160" spans="1:16" s="2" customFormat="1" hidden="1" x14ac:dyDescent="0.2">
      <c r="A160" s="26">
        <v>213</v>
      </c>
      <c r="B160" s="26">
        <v>213</v>
      </c>
      <c r="C160" s="131">
        <v>645</v>
      </c>
      <c r="D160" s="132" t="str">
        <f t="shared" si="0"/>
        <v>213-645</v>
      </c>
      <c r="E160" s="25"/>
      <c r="F160" s="27"/>
      <c r="G160" s="1"/>
      <c r="H160"/>
      <c r="I160"/>
      <c r="J160"/>
      <c r="L160"/>
      <c r="M160"/>
      <c r="N160"/>
      <c r="O160"/>
      <c r="P160"/>
    </row>
    <row r="161" spans="1:16" s="2" customFormat="1" hidden="1" x14ac:dyDescent="0.2">
      <c r="A161" s="26">
        <v>213</v>
      </c>
      <c r="B161" s="26">
        <v>213</v>
      </c>
      <c r="C161" s="131">
        <v>650</v>
      </c>
      <c r="D161" s="132" t="str">
        <f t="shared" si="0"/>
        <v>213-650</v>
      </c>
      <c r="E161" s="25"/>
      <c r="F161" s="27"/>
      <c r="G161" s="1"/>
      <c r="H161"/>
      <c r="I161"/>
      <c r="J161"/>
      <c r="L161"/>
      <c r="M161"/>
      <c r="N161"/>
      <c r="O161"/>
      <c r="P161"/>
    </row>
    <row r="162" spans="1:16" s="2" customFormat="1" hidden="1" x14ac:dyDescent="0.2">
      <c r="A162" s="26">
        <v>213</v>
      </c>
      <c r="B162" s="26">
        <v>213</v>
      </c>
      <c r="C162" s="131" t="s">
        <v>294</v>
      </c>
      <c r="D162" s="132" t="str">
        <f t="shared" si="0"/>
        <v>213-650 (2)</v>
      </c>
      <c r="E162" s="25"/>
      <c r="F162" s="27"/>
      <c r="G162" s="23"/>
      <c r="H162"/>
      <c r="I162"/>
      <c r="J162"/>
      <c r="L162"/>
      <c r="M162"/>
      <c r="N162"/>
      <c r="O162"/>
      <c r="P162"/>
    </row>
    <row r="163" spans="1:16" s="2" customFormat="1" hidden="1" x14ac:dyDescent="0.2">
      <c r="A163" s="26">
        <v>213</v>
      </c>
      <c r="B163" s="26">
        <v>213</v>
      </c>
      <c r="C163" s="131">
        <v>736</v>
      </c>
      <c r="D163" s="132" t="str">
        <f t="shared" ref="D163" si="19">B163&amp;"-"&amp;C163</f>
        <v>213-736</v>
      </c>
      <c r="E163" s="25"/>
      <c r="F163" s="27"/>
      <c r="G163" s="23"/>
      <c r="H163"/>
      <c r="I163"/>
      <c r="J163"/>
      <c r="L163"/>
      <c r="M163"/>
      <c r="N163"/>
      <c r="O163"/>
      <c r="P163"/>
    </row>
    <row r="164" spans="1:16" s="2" customFormat="1" hidden="1" x14ac:dyDescent="0.2">
      <c r="A164" s="26" t="s">
        <v>15</v>
      </c>
      <c r="B164" s="26">
        <v>214</v>
      </c>
      <c r="C164" s="131">
        <v>100</v>
      </c>
      <c r="D164" s="132" t="str">
        <f t="shared" si="0"/>
        <v>214-100</v>
      </c>
      <c r="E164" s="25">
        <v>33000</v>
      </c>
      <c r="F164" s="27" t="s">
        <v>435</v>
      </c>
      <c r="G164" s="1"/>
      <c r="H164"/>
      <c r="I164"/>
      <c r="J164"/>
      <c r="L164"/>
      <c r="M164"/>
      <c r="N164"/>
      <c r="O164"/>
      <c r="P164"/>
    </row>
    <row r="165" spans="1:16" s="2" customFormat="1" hidden="1" x14ac:dyDescent="0.2">
      <c r="A165" s="26" t="s">
        <v>15</v>
      </c>
      <c r="B165" s="26">
        <v>214</v>
      </c>
      <c r="C165" s="131">
        <v>320</v>
      </c>
      <c r="D165" s="132" t="str">
        <f t="shared" si="0"/>
        <v>214-320</v>
      </c>
      <c r="E165" s="25"/>
      <c r="F165" s="27"/>
      <c r="G165" s="1"/>
      <c r="H165"/>
      <c r="I165"/>
      <c r="J165"/>
      <c r="L165"/>
      <c r="M165"/>
      <c r="N165"/>
      <c r="O165"/>
      <c r="P165"/>
    </row>
    <row r="166" spans="1:16" s="2" customFormat="1" hidden="1" x14ac:dyDescent="0.2">
      <c r="A166" s="26" t="s">
        <v>15</v>
      </c>
      <c r="B166" s="26">
        <v>214</v>
      </c>
      <c r="C166" s="131">
        <v>330</v>
      </c>
      <c r="D166" s="132" t="str">
        <f t="shared" si="0"/>
        <v>214-330</v>
      </c>
      <c r="E166" s="25">
        <v>5652</v>
      </c>
      <c r="F166" s="27" t="s">
        <v>436</v>
      </c>
      <c r="G166" s="1"/>
      <c r="H166"/>
      <c r="I166"/>
      <c r="J166"/>
      <c r="L166"/>
      <c r="M166"/>
      <c r="N166"/>
      <c r="O166"/>
      <c r="P166"/>
    </row>
    <row r="167" spans="1:16" s="2" customFormat="1" hidden="1" x14ac:dyDescent="0.2">
      <c r="A167" s="26" t="s">
        <v>15</v>
      </c>
      <c r="B167" s="26">
        <v>214</v>
      </c>
      <c r="C167" s="131">
        <v>350</v>
      </c>
      <c r="D167" s="132" t="str">
        <f t="shared" si="0"/>
        <v>214-350</v>
      </c>
      <c r="E167" s="25"/>
      <c r="F167" s="27"/>
      <c r="G167" s="1"/>
      <c r="H167"/>
      <c r="I167"/>
      <c r="J167"/>
      <c r="L167"/>
      <c r="M167"/>
      <c r="N167"/>
      <c r="O167"/>
      <c r="P167"/>
    </row>
    <row r="168" spans="1:16" s="2" customFormat="1" hidden="1" x14ac:dyDescent="0.2">
      <c r="A168" s="26" t="s">
        <v>15</v>
      </c>
      <c r="B168" s="26">
        <v>214</v>
      </c>
      <c r="C168" s="131" t="s">
        <v>423</v>
      </c>
      <c r="D168" s="132" t="str">
        <f t="shared" si="0"/>
        <v>214-350 (2)</v>
      </c>
      <c r="E168" s="25"/>
      <c r="F168" s="27"/>
      <c r="G168" s="1"/>
      <c r="H168"/>
      <c r="I168"/>
      <c r="J168"/>
      <c r="L168"/>
      <c r="M168"/>
      <c r="N168"/>
      <c r="O168"/>
      <c r="P168"/>
    </row>
    <row r="169" spans="1:16" s="2" customFormat="1" hidden="1" x14ac:dyDescent="0.2">
      <c r="A169" s="26" t="s">
        <v>15</v>
      </c>
      <c r="B169" s="26">
        <v>214</v>
      </c>
      <c r="C169" s="131">
        <v>300</v>
      </c>
      <c r="D169" s="132" t="str">
        <f t="shared" si="0"/>
        <v>214-300</v>
      </c>
      <c r="E169" s="25"/>
      <c r="F169" s="27"/>
      <c r="G169" s="1"/>
      <c r="H169"/>
      <c r="I169"/>
      <c r="J169"/>
      <c r="L169"/>
      <c r="M169"/>
      <c r="N169"/>
      <c r="O169"/>
      <c r="P169"/>
    </row>
    <row r="170" spans="1:16" s="2" customFormat="1" hidden="1" x14ac:dyDescent="0.2">
      <c r="A170" s="26" t="s">
        <v>15</v>
      </c>
      <c r="B170" s="26">
        <v>214</v>
      </c>
      <c r="C170" s="131">
        <v>400</v>
      </c>
      <c r="D170" s="132" t="str">
        <f t="shared" si="0"/>
        <v>214-400</v>
      </c>
      <c r="E170" s="25"/>
      <c r="F170" s="27"/>
      <c r="G170" s="1"/>
      <c r="H170"/>
      <c r="I170"/>
      <c r="J170"/>
      <c r="L170"/>
      <c r="M170"/>
      <c r="N170"/>
      <c r="O170"/>
      <c r="P170"/>
    </row>
    <row r="171" spans="1:16" s="2" customFormat="1" hidden="1" x14ac:dyDescent="0.2">
      <c r="A171" s="26" t="s">
        <v>15</v>
      </c>
      <c r="B171" s="26">
        <v>214</v>
      </c>
      <c r="C171" s="131">
        <v>518</v>
      </c>
      <c r="D171" s="132" t="str">
        <f t="shared" ref="D171:D178" si="20">B171&amp;"-"&amp;C171</f>
        <v>214-518</v>
      </c>
      <c r="E171" s="25"/>
      <c r="F171" s="27"/>
      <c r="G171" s="1"/>
      <c r="H171"/>
      <c r="I171"/>
      <c r="J171"/>
      <c r="L171"/>
      <c r="M171"/>
      <c r="N171"/>
      <c r="O171"/>
      <c r="P171"/>
    </row>
    <row r="172" spans="1:16" s="2" customFormat="1" hidden="1" x14ac:dyDescent="0.2">
      <c r="A172" s="26" t="s">
        <v>15</v>
      </c>
      <c r="B172" s="26">
        <v>214</v>
      </c>
      <c r="C172" s="131" t="s">
        <v>424</v>
      </c>
      <c r="D172" s="132" t="str">
        <f t="shared" si="20"/>
        <v>214-518 (2)</v>
      </c>
      <c r="E172" s="25"/>
      <c r="F172" s="27"/>
      <c r="G172" s="1"/>
      <c r="H172"/>
      <c r="I172"/>
      <c r="J172"/>
      <c r="L172"/>
      <c r="M172"/>
      <c r="N172"/>
      <c r="O172"/>
      <c r="P172"/>
    </row>
    <row r="173" spans="1:16" s="2" customFormat="1" hidden="1" x14ac:dyDescent="0.2">
      <c r="A173" s="26" t="s">
        <v>15</v>
      </c>
      <c r="B173" s="26">
        <v>214</v>
      </c>
      <c r="C173" s="131">
        <v>550</v>
      </c>
      <c r="D173" s="132" t="str">
        <f t="shared" si="20"/>
        <v>214-550</v>
      </c>
      <c r="E173" s="25">
        <v>456</v>
      </c>
      <c r="F173" s="27" t="s">
        <v>437</v>
      </c>
      <c r="G173" s="1"/>
      <c r="H173"/>
      <c r="I173"/>
      <c r="J173"/>
      <c r="L173"/>
      <c r="M173"/>
      <c r="N173"/>
      <c r="O173"/>
      <c r="P173"/>
    </row>
    <row r="174" spans="1:16" s="2" customFormat="1" hidden="1" x14ac:dyDescent="0.2">
      <c r="A174" s="26" t="s">
        <v>15</v>
      </c>
      <c r="B174" s="26">
        <v>214</v>
      </c>
      <c r="C174" s="131">
        <v>569</v>
      </c>
      <c r="D174" s="132" t="str">
        <f t="shared" si="20"/>
        <v>214-569</v>
      </c>
      <c r="E174" s="25"/>
      <c r="F174" s="27"/>
      <c r="G174" s="1"/>
      <c r="H174"/>
      <c r="I174"/>
      <c r="J174"/>
      <c r="L174"/>
      <c r="M174"/>
      <c r="N174"/>
      <c r="O174"/>
      <c r="P174"/>
    </row>
    <row r="175" spans="1:16" s="2" customFormat="1" hidden="1" x14ac:dyDescent="0.2">
      <c r="A175" s="26" t="s">
        <v>15</v>
      </c>
      <c r="B175" s="26">
        <v>214</v>
      </c>
      <c r="C175" s="131">
        <v>500</v>
      </c>
      <c r="D175" s="132" t="str">
        <f t="shared" si="20"/>
        <v>214-500</v>
      </c>
      <c r="E175" s="25"/>
      <c r="F175" s="27"/>
      <c r="G175" s="1"/>
      <c r="H175"/>
      <c r="I175"/>
      <c r="J175"/>
      <c r="L175"/>
      <c r="M175"/>
      <c r="N175"/>
      <c r="O175"/>
      <c r="P175"/>
    </row>
    <row r="176" spans="1:16" s="2" customFormat="1" hidden="1" x14ac:dyDescent="0.2">
      <c r="A176" s="26" t="s">
        <v>15</v>
      </c>
      <c r="B176" s="26">
        <v>214</v>
      </c>
      <c r="C176" s="131">
        <v>580</v>
      </c>
      <c r="D176" s="132" t="str">
        <f t="shared" si="20"/>
        <v>214-580</v>
      </c>
      <c r="E176" s="25"/>
      <c r="F176" s="27"/>
      <c r="G176" s="1"/>
      <c r="H176"/>
      <c r="I176"/>
      <c r="J176"/>
      <c r="L176"/>
      <c r="M176"/>
      <c r="N176"/>
      <c r="O176"/>
      <c r="P176"/>
    </row>
    <row r="177" spans="1:16" s="2" customFormat="1" hidden="1" x14ac:dyDescent="0.2">
      <c r="A177" s="26" t="s">
        <v>15</v>
      </c>
      <c r="B177" s="26">
        <v>214</v>
      </c>
      <c r="C177" s="131">
        <v>610</v>
      </c>
      <c r="D177" s="132" t="str">
        <f t="shared" si="20"/>
        <v>214-610</v>
      </c>
      <c r="E177" s="25">
        <v>678</v>
      </c>
      <c r="F177" s="27"/>
      <c r="G177" s="1"/>
      <c r="H177"/>
      <c r="I177"/>
      <c r="J177"/>
      <c r="L177"/>
      <c r="M177"/>
      <c r="N177"/>
      <c r="O177"/>
      <c r="P177"/>
    </row>
    <row r="178" spans="1:16" s="2" customFormat="1" hidden="1" x14ac:dyDescent="0.2">
      <c r="A178" s="26" t="s">
        <v>15</v>
      </c>
      <c r="B178" s="26">
        <v>214</v>
      </c>
      <c r="C178" s="131" t="s">
        <v>304</v>
      </c>
      <c r="D178" s="132" t="str">
        <f t="shared" si="20"/>
        <v>214-610 (2)</v>
      </c>
      <c r="E178" s="25"/>
      <c r="F178" s="27"/>
      <c r="G178" s="1"/>
      <c r="H178"/>
      <c r="I178"/>
      <c r="J178"/>
      <c r="L178"/>
      <c r="M178"/>
      <c r="N178"/>
      <c r="O178"/>
      <c r="P178"/>
    </row>
    <row r="179" spans="1:16" s="2" customFormat="1" hidden="1" x14ac:dyDescent="0.2">
      <c r="A179" s="26" t="s">
        <v>15</v>
      </c>
      <c r="B179" s="26">
        <v>214</v>
      </c>
      <c r="C179" s="131">
        <v>641</v>
      </c>
      <c r="D179" s="132" t="str">
        <f t="shared" si="0"/>
        <v>214-641</v>
      </c>
      <c r="E179" s="25"/>
      <c r="F179" s="27"/>
      <c r="G179" s="1"/>
      <c r="H179"/>
      <c r="I179"/>
      <c r="J179"/>
      <c r="L179"/>
      <c r="M179"/>
      <c r="N179"/>
      <c r="O179"/>
      <c r="P179"/>
    </row>
    <row r="180" spans="1:16" s="2" customFormat="1" hidden="1" x14ac:dyDescent="0.2">
      <c r="A180" s="26" t="s">
        <v>15</v>
      </c>
      <c r="B180" s="26">
        <v>214</v>
      </c>
      <c r="C180" s="131">
        <v>642</v>
      </c>
      <c r="D180" s="132" t="str">
        <f t="shared" si="0"/>
        <v>214-642</v>
      </c>
      <c r="E180" s="25"/>
      <c r="F180" s="27"/>
      <c r="G180" s="1"/>
      <c r="H180"/>
      <c r="I180"/>
      <c r="J180"/>
      <c r="L180"/>
      <c r="M180"/>
      <c r="N180"/>
      <c r="O180"/>
      <c r="P180"/>
    </row>
    <row r="181" spans="1:16" s="2" customFormat="1" hidden="1" x14ac:dyDescent="0.2">
      <c r="A181" s="26" t="s">
        <v>15</v>
      </c>
      <c r="B181" s="26">
        <v>214</v>
      </c>
      <c r="C181" s="131">
        <v>644</v>
      </c>
      <c r="D181" s="132" t="str">
        <f t="shared" si="0"/>
        <v>214-644</v>
      </c>
      <c r="E181" s="25"/>
      <c r="F181" s="27"/>
      <c r="G181" s="1"/>
      <c r="H181"/>
      <c r="I181"/>
      <c r="J181"/>
      <c r="L181"/>
      <c r="M181"/>
      <c r="N181"/>
      <c r="O181"/>
      <c r="P181"/>
    </row>
    <row r="182" spans="1:16" s="2" customFormat="1" hidden="1" x14ac:dyDescent="0.2">
      <c r="A182" s="26" t="s">
        <v>15</v>
      </c>
      <c r="B182" s="26">
        <v>214</v>
      </c>
      <c r="C182" s="131">
        <v>645</v>
      </c>
      <c r="D182" s="132" t="str">
        <f t="shared" ref="D182:D296" si="21">B182&amp;"-"&amp;C182</f>
        <v>214-645</v>
      </c>
      <c r="E182" s="25"/>
      <c r="F182" s="27"/>
      <c r="G182" s="1"/>
      <c r="H182"/>
      <c r="I182"/>
      <c r="J182"/>
      <c r="L182"/>
      <c r="M182"/>
      <c r="N182"/>
      <c r="O182"/>
      <c r="P182"/>
    </row>
    <row r="183" spans="1:16" s="2" customFormat="1" hidden="1" x14ac:dyDescent="0.2">
      <c r="A183" s="26" t="s">
        <v>15</v>
      </c>
      <c r="B183" s="26">
        <v>214</v>
      </c>
      <c r="C183" s="131">
        <v>650</v>
      </c>
      <c r="D183" s="132" t="str">
        <f t="shared" si="21"/>
        <v>214-650</v>
      </c>
      <c r="E183" s="25"/>
      <c r="F183" s="27"/>
      <c r="G183" s="1"/>
      <c r="H183"/>
      <c r="I183"/>
      <c r="J183"/>
      <c r="L183"/>
      <c r="M183"/>
      <c r="N183"/>
      <c r="O183"/>
      <c r="P183"/>
    </row>
    <row r="184" spans="1:16" s="2" customFormat="1" hidden="1" x14ac:dyDescent="0.2">
      <c r="A184" s="26" t="s">
        <v>15</v>
      </c>
      <c r="B184" s="26">
        <v>214</v>
      </c>
      <c r="C184" s="131" t="s">
        <v>294</v>
      </c>
      <c r="D184" s="132" t="str">
        <f t="shared" si="21"/>
        <v>214-650 (2)</v>
      </c>
      <c r="E184" s="25"/>
      <c r="F184" s="27"/>
      <c r="G184" s="1"/>
      <c r="H184"/>
      <c r="I184"/>
      <c r="J184"/>
      <c r="L184"/>
      <c r="M184"/>
      <c r="N184"/>
      <c r="O184"/>
      <c r="P184"/>
    </row>
    <row r="185" spans="1:16" s="2" customFormat="1" hidden="1" x14ac:dyDescent="0.2">
      <c r="A185" s="26" t="s">
        <v>15</v>
      </c>
      <c r="B185" s="26">
        <v>214</v>
      </c>
      <c r="C185" s="131">
        <v>736</v>
      </c>
      <c r="D185" s="132" t="str">
        <f t="shared" ref="D185" si="22">B185&amp;"-"&amp;C185</f>
        <v>214-736</v>
      </c>
      <c r="E185" s="25"/>
      <c r="F185" s="27"/>
      <c r="G185" s="1"/>
      <c r="H185"/>
      <c r="I185"/>
      <c r="J185"/>
      <c r="L185"/>
      <c r="M185"/>
      <c r="N185"/>
      <c r="O185"/>
      <c r="P185"/>
    </row>
    <row r="186" spans="1:16" s="2" customFormat="1" hidden="1" x14ac:dyDescent="0.2">
      <c r="A186" s="26" t="s">
        <v>17</v>
      </c>
      <c r="B186" s="26">
        <v>215</v>
      </c>
      <c r="C186" s="131">
        <v>100</v>
      </c>
      <c r="D186" s="132" t="str">
        <f t="shared" si="21"/>
        <v>215-100</v>
      </c>
      <c r="E186" s="25">
        <v>61297</v>
      </c>
      <c r="F186" s="27" t="s">
        <v>438</v>
      </c>
      <c r="G186" s="1"/>
      <c r="H186"/>
      <c r="I186"/>
      <c r="J186"/>
      <c r="L186"/>
      <c r="M186"/>
      <c r="N186"/>
      <c r="O186"/>
      <c r="P186"/>
    </row>
    <row r="187" spans="1:16" s="2" customFormat="1" hidden="1" x14ac:dyDescent="0.2">
      <c r="A187" s="26" t="s">
        <v>17</v>
      </c>
      <c r="B187" s="26">
        <v>215</v>
      </c>
      <c r="C187" s="131">
        <v>320</v>
      </c>
      <c r="D187" s="132" t="str">
        <f t="shared" si="21"/>
        <v>215-320</v>
      </c>
      <c r="E187" s="25">
        <v>1599</v>
      </c>
      <c r="F187" s="27"/>
      <c r="G187" s="1"/>
      <c r="H187"/>
      <c r="I187"/>
      <c r="J187"/>
      <c r="L187"/>
      <c r="M187"/>
      <c r="N187"/>
      <c r="O187"/>
      <c r="P187"/>
    </row>
    <row r="188" spans="1:16" s="2" customFormat="1" hidden="1" x14ac:dyDescent="0.2">
      <c r="A188" s="26" t="s">
        <v>17</v>
      </c>
      <c r="B188" s="26">
        <v>215</v>
      </c>
      <c r="C188" s="131">
        <v>330</v>
      </c>
      <c r="D188" s="132" t="str">
        <f t="shared" ref="D188" si="23">B188&amp;"-"&amp;C188</f>
        <v>215-330</v>
      </c>
      <c r="E188" s="25"/>
      <c r="F188" s="27"/>
      <c r="G188" s="1"/>
      <c r="H188"/>
      <c r="I188"/>
      <c r="J188"/>
      <c r="L188"/>
      <c r="M188"/>
      <c r="N188"/>
      <c r="O188"/>
      <c r="P188"/>
    </row>
    <row r="189" spans="1:16" s="2" customFormat="1" hidden="1" x14ac:dyDescent="0.2">
      <c r="A189" s="26" t="s">
        <v>17</v>
      </c>
      <c r="B189" s="26">
        <v>215</v>
      </c>
      <c r="C189" s="131">
        <v>350</v>
      </c>
      <c r="D189" s="132" t="str">
        <f t="shared" si="21"/>
        <v>215-350</v>
      </c>
      <c r="E189" s="25"/>
      <c r="F189" s="27"/>
      <c r="G189" s="1"/>
      <c r="H189"/>
      <c r="I189"/>
      <c r="J189"/>
      <c r="L189"/>
      <c r="M189"/>
      <c r="N189"/>
      <c r="O189"/>
      <c r="P189"/>
    </row>
    <row r="190" spans="1:16" s="2" customFormat="1" hidden="1" x14ac:dyDescent="0.2">
      <c r="A190" s="26" t="s">
        <v>17</v>
      </c>
      <c r="B190" s="26">
        <v>215</v>
      </c>
      <c r="C190" s="131" t="s">
        <v>423</v>
      </c>
      <c r="D190" s="132" t="str">
        <f t="shared" si="21"/>
        <v>215-350 (2)</v>
      </c>
      <c r="E190" s="25"/>
      <c r="F190" s="27"/>
      <c r="G190" s="1"/>
      <c r="H190"/>
      <c r="I190"/>
      <c r="J190"/>
      <c r="L190"/>
      <c r="M190"/>
      <c r="N190"/>
      <c r="O190"/>
      <c r="P190"/>
    </row>
    <row r="191" spans="1:16" s="2" customFormat="1" hidden="1" x14ac:dyDescent="0.2">
      <c r="A191" s="26" t="s">
        <v>17</v>
      </c>
      <c r="B191" s="26">
        <v>215</v>
      </c>
      <c r="C191" s="131">
        <v>300</v>
      </c>
      <c r="D191" s="132" t="str">
        <f t="shared" si="21"/>
        <v>215-300</v>
      </c>
      <c r="E191" s="25"/>
      <c r="F191" s="27"/>
      <c r="G191" s="1"/>
      <c r="H191"/>
      <c r="I191"/>
      <c r="J191"/>
      <c r="L191"/>
      <c r="M191"/>
      <c r="N191"/>
      <c r="O191"/>
      <c r="P191"/>
    </row>
    <row r="192" spans="1:16" s="2" customFormat="1" hidden="1" x14ac:dyDescent="0.2">
      <c r="A192" s="26" t="s">
        <v>17</v>
      </c>
      <c r="B192" s="26">
        <v>215</v>
      </c>
      <c r="C192" s="131">
        <v>400</v>
      </c>
      <c r="D192" s="132" t="str">
        <f t="shared" si="21"/>
        <v>215-400</v>
      </c>
      <c r="E192" s="25"/>
      <c r="F192" s="27"/>
      <c r="G192" s="1"/>
      <c r="H192"/>
      <c r="I192"/>
      <c r="J192"/>
      <c r="L192"/>
      <c r="M192"/>
      <c r="N192"/>
      <c r="O192"/>
      <c r="P192"/>
    </row>
    <row r="193" spans="1:16" s="2" customFormat="1" hidden="1" x14ac:dyDescent="0.2">
      <c r="A193" s="26">
        <v>215</v>
      </c>
      <c r="B193" s="26">
        <v>215</v>
      </c>
      <c r="C193" s="131">
        <v>518</v>
      </c>
      <c r="D193" s="132" t="str">
        <f>B193&amp;"-"&amp;C193</f>
        <v>215-518</v>
      </c>
      <c r="E193" s="25">
        <v>1050</v>
      </c>
      <c r="F193" s="27" t="s">
        <v>439</v>
      </c>
      <c r="G193" s="1"/>
      <c r="H193"/>
      <c r="I193"/>
      <c r="J193"/>
      <c r="L193"/>
      <c r="M193"/>
      <c r="N193"/>
      <c r="O193"/>
      <c r="P193"/>
    </row>
    <row r="194" spans="1:16" s="2" customFormat="1" hidden="1" x14ac:dyDescent="0.2">
      <c r="A194" s="26" t="s">
        <v>17</v>
      </c>
      <c r="B194" s="26">
        <v>215</v>
      </c>
      <c r="C194" s="131" t="s">
        <v>424</v>
      </c>
      <c r="D194" s="132" t="str">
        <f t="shared" ref="D194:D200" si="24">B194&amp;"-"&amp;C194</f>
        <v>215-518 (2)</v>
      </c>
      <c r="E194" s="25"/>
      <c r="F194" s="27" t="s">
        <v>440</v>
      </c>
      <c r="G194" s="1"/>
      <c r="H194"/>
      <c r="I194"/>
      <c r="J194"/>
      <c r="L194"/>
      <c r="M194"/>
      <c r="N194"/>
      <c r="O194"/>
      <c r="P194"/>
    </row>
    <row r="195" spans="1:16" s="2" customFormat="1" hidden="1" x14ac:dyDescent="0.2">
      <c r="A195" s="26" t="s">
        <v>17</v>
      </c>
      <c r="B195" s="26">
        <v>215</v>
      </c>
      <c r="C195" s="131">
        <v>550</v>
      </c>
      <c r="D195" s="132" t="str">
        <f t="shared" si="24"/>
        <v>215-550</v>
      </c>
      <c r="E195" s="25"/>
      <c r="F195" s="27"/>
      <c r="G195" s="1"/>
      <c r="H195"/>
      <c r="I195"/>
      <c r="J195"/>
      <c r="L195"/>
      <c r="M195"/>
      <c r="N195"/>
      <c r="O195"/>
      <c r="P195"/>
    </row>
    <row r="196" spans="1:16" s="2" customFormat="1" hidden="1" x14ac:dyDescent="0.2">
      <c r="A196" s="26" t="s">
        <v>17</v>
      </c>
      <c r="B196" s="26">
        <v>215</v>
      </c>
      <c r="C196" s="131">
        <v>569</v>
      </c>
      <c r="D196" s="132" t="str">
        <f t="shared" si="24"/>
        <v>215-569</v>
      </c>
      <c r="E196" s="25"/>
      <c r="F196" s="27"/>
      <c r="G196" s="1"/>
      <c r="H196"/>
      <c r="I196"/>
      <c r="J196"/>
      <c r="L196"/>
      <c r="M196"/>
      <c r="N196"/>
      <c r="O196"/>
      <c r="P196"/>
    </row>
    <row r="197" spans="1:16" s="2" customFormat="1" hidden="1" x14ac:dyDescent="0.2">
      <c r="A197" s="26" t="s">
        <v>17</v>
      </c>
      <c r="B197" s="26">
        <v>215</v>
      </c>
      <c r="C197" s="131">
        <v>500</v>
      </c>
      <c r="D197" s="132" t="str">
        <f t="shared" si="24"/>
        <v>215-500</v>
      </c>
      <c r="E197" s="25"/>
      <c r="F197" s="27"/>
      <c r="G197" s="1"/>
      <c r="H197"/>
      <c r="I197"/>
      <c r="J197"/>
      <c r="L197"/>
      <c r="M197"/>
      <c r="N197"/>
      <c r="O197"/>
      <c r="P197"/>
    </row>
    <row r="198" spans="1:16" s="2" customFormat="1" hidden="1" x14ac:dyDescent="0.2">
      <c r="A198" s="26" t="s">
        <v>17</v>
      </c>
      <c r="B198" s="26">
        <v>215</v>
      </c>
      <c r="C198" s="131">
        <v>580</v>
      </c>
      <c r="D198" s="132" t="str">
        <f t="shared" si="24"/>
        <v>215-580</v>
      </c>
      <c r="E198" s="25"/>
      <c r="F198" s="27"/>
      <c r="G198" s="1"/>
      <c r="H198"/>
      <c r="I198"/>
      <c r="J198"/>
      <c r="L198"/>
      <c r="M198"/>
      <c r="N198"/>
      <c r="O198"/>
      <c r="P198"/>
    </row>
    <row r="199" spans="1:16" s="2" customFormat="1" hidden="1" x14ac:dyDescent="0.2">
      <c r="A199" s="26" t="s">
        <v>17</v>
      </c>
      <c r="B199" s="26">
        <v>215</v>
      </c>
      <c r="C199" s="131">
        <v>610</v>
      </c>
      <c r="D199" s="132" t="str">
        <f t="shared" si="24"/>
        <v>215-610</v>
      </c>
      <c r="E199" s="25">
        <v>2000</v>
      </c>
      <c r="F199" s="27"/>
      <c r="G199" s="1"/>
      <c r="H199"/>
      <c r="I199"/>
      <c r="J199"/>
      <c r="L199"/>
      <c r="M199"/>
      <c r="N199"/>
      <c r="O199"/>
      <c r="P199"/>
    </row>
    <row r="200" spans="1:16" s="2" customFormat="1" hidden="1" x14ac:dyDescent="0.2">
      <c r="A200" s="26" t="s">
        <v>17</v>
      </c>
      <c r="B200" s="26">
        <v>215</v>
      </c>
      <c r="C200" s="131" t="s">
        <v>304</v>
      </c>
      <c r="D200" s="132" t="str">
        <f t="shared" si="24"/>
        <v>215-610 (2)</v>
      </c>
      <c r="E200" s="25"/>
      <c r="F200" s="27"/>
      <c r="G200" s="1"/>
      <c r="H200"/>
      <c r="I200"/>
      <c r="J200"/>
      <c r="L200"/>
      <c r="M200"/>
      <c r="N200"/>
      <c r="O200"/>
      <c r="P200"/>
    </row>
    <row r="201" spans="1:16" s="2" customFormat="1" hidden="1" x14ac:dyDescent="0.2">
      <c r="A201" s="26" t="s">
        <v>17</v>
      </c>
      <c r="B201" s="26">
        <v>215</v>
      </c>
      <c r="C201" s="131">
        <v>641</v>
      </c>
      <c r="D201" s="132" t="str">
        <f t="shared" si="21"/>
        <v>215-641</v>
      </c>
      <c r="E201" s="25">
        <v>1000</v>
      </c>
      <c r="F201" s="27" t="s">
        <v>441</v>
      </c>
      <c r="G201" s="1"/>
      <c r="H201"/>
      <c r="I201"/>
      <c r="J201"/>
      <c r="L201"/>
      <c r="M201"/>
      <c r="N201"/>
      <c r="O201"/>
      <c r="P201"/>
    </row>
    <row r="202" spans="1:16" s="2" customFormat="1" hidden="1" x14ac:dyDescent="0.2">
      <c r="A202" s="26" t="s">
        <v>17</v>
      </c>
      <c r="B202" s="26">
        <v>215</v>
      </c>
      <c r="C202" s="131">
        <v>642</v>
      </c>
      <c r="D202" s="132" t="str">
        <f t="shared" si="21"/>
        <v>215-642</v>
      </c>
      <c r="E202" s="25"/>
      <c r="F202" s="27"/>
      <c r="G202" s="1"/>
      <c r="H202"/>
      <c r="I202"/>
      <c r="J202"/>
      <c r="L202"/>
      <c r="M202"/>
      <c r="N202"/>
      <c r="O202"/>
      <c r="P202"/>
    </row>
    <row r="203" spans="1:16" s="2" customFormat="1" hidden="1" x14ac:dyDescent="0.2">
      <c r="A203" s="26" t="s">
        <v>17</v>
      </c>
      <c r="B203" s="26">
        <v>215</v>
      </c>
      <c r="C203" s="131">
        <v>644</v>
      </c>
      <c r="D203" s="132" t="str">
        <f t="shared" si="21"/>
        <v>215-644</v>
      </c>
      <c r="E203" s="25"/>
      <c r="F203" s="27"/>
      <c r="G203" s="1"/>
      <c r="H203"/>
      <c r="I203"/>
      <c r="J203"/>
      <c r="L203"/>
      <c r="M203"/>
      <c r="N203"/>
      <c r="O203"/>
      <c r="P203"/>
    </row>
    <row r="204" spans="1:16" s="2" customFormat="1" hidden="1" x14ac:dyDescent="0.2">
      <c r="A204" s="26" t="s">
        <v>17</v>
      </c>
      <c r="B204" s="26">
        <v>215</v>
      </c>
      <c r="C204" s="131">
        <v>645</v>
      </c>
      <c r="D204" s="132" t="str">
        <f t="shared" si="21"/>
        <v>215-645</v>
      </c>
      <c r="E204" s="25"/>
      <c r="F204" s="27"/>
      <c r="G204" s="1"/>
      <c r="H204"/>
      <c r="I204"/>
      <c r="J204"/>
      <c r="L204"/>
      <c r="M204"/>
      <c r="N204"/>
      <c r="O204"/>
      <c r="P204"/>
    </row>
    <row r="205" spans="1:16" s="2" customFormat="1" hidden="1" x14ac:dyDescent="0.2">
      <c r="A205" s="26" t="s">
        <v>17</v>
      </c>
      <c r="B205" s="26">
        <v>215</v>
      </c>
      <c r="C205" s="131">
        <v>650</v>
      </c>
      <c r="D205" s="132" t="str">
        <f t="shared" si="21"/>
        <v>215-650</v>
      </c>
      <c r="E205" s="25"/>
      <c r="F205" s="27"/>
      <c r="G205" s="1"/>
      <c r="H205"/>
      <c r="I205"/>
      <c r="J205"/>
      <c r="L205"/>
      <c r="M205"/>
      <c r="N205"/>
      <c r="O205"/>
      <c r="P205"/>
    </row>
    <row r="206" spans="1:16" s="2" customFormat="1" hidden="1" x14ac:dyDescent="0.2">
      <c r="A206" s="26" t="s">
        <v>17</v>
      </c>
      <c r="B206" s="26">
        <v>215</v>
      </c>
      <c r="C206" s="131" t="s">
        <v>294</v>
      </c>
      <c r="D206" s="132" t="str">
        <f t="shared" si="21"/>
        <v>215-650 (2)</v>
      </c>
      <c r="E206" s="25"/>
      <c r="F206" s="27"/>
      <c r="G206" s="1"/>
      <c r="H206"/>
      <c r="I206"/>
      <c r="J206"/>
      <c r="L206"/>
      <c r="M206"/>
      <c r="N206"/>
      <c r="O206"/>
      <c r="P206"/>
    </row>
    <row r="207" spans="1:16" s="2" customFormat="1" hidden="1" x14ac:dyDescent="0.2">
      <c r="A207" s="26" t="s">
        <v>17</v>
      </c>
      <c r="B207" s="26">
        <v>215</v>
      </c>
      <c r="C207" s="131">
        <v>736</v>
      </c>
      <c r="D207" s="132" t="str">
        <f t="shared" ref="D207" si="25">B207&amp;"-"&amp;C207</f>
        <v>215-736</v>
      </c>
      <c r="E207" s="25"/>
      <c r="F207" s="27"/>
      <c r="G207" s="1"/>
      <c r="H207"/>
      <c r="I207"/>
      <c r="J207"/>
      <c r="L207"/>
      <c r="M207"/>
      <c r="N207"/>
      <c r="O207"/>
      <c r="P207"/>
    </row>
    <row r="208" spans="1:16" s="2" customFormat="1" hidden="1" x14ac:dyDescent="0.2">
      <c r="A208" s="26" t="s">
        <v>19</v>
      </c>
      <c r="B208" s="26">
        <v>216</v>
      </c>
      <c r="C208" s="131">
        <v>100</v>
      </c>
      <c r="D208" s="132" t="str">
        <f t="shared" si="21"/>
        <v>216-100</v>
      </c>
      <c r="E208" s="25">
        <v>35000</v>
      </c>
      <c r="F208" s="27" t="s">
        <v>442</v>
      </c>
      <c r="G208" s="1"/>
      <c r="H208"/>
      <c r="I208"/>
      <c r="J208"/>
      <c r="L208"/>
      <c r="M208"/>
      <c r="N208"/>
      <c r="O208"/>
      <c r="P208"/>
    </row>
    <row r="209" spans="1:16" s="2" customFormat="1" hidden="1" x14ac:dyDescent="0.2">
      <c r="A209" s="26" t="s">
        <v>19</v>
      </c>
      <c r="B209" s="26">
        <v>216</v>
      </c>
      <c r="C209" s="131">
        <v>320</v>
      </c>
      <c r="D209" s="132" t="str">
        <f t="shared" si="21"/>
        <v>216-320</v>
      </c>
      <c r="E209" s="25"/>
      <c r="F209" s="27"/>
      <c r="G209" s="1"/>
      <c r="H209"/>
      <c r="I209"/>
      <c r="J209"/>
      <c r="L209"/>
      <c r="M209"/>
      <c r="N209"/>
      <c r="O209"/>
      <c r="P209"/>
    </row>
    <row r="210" spans="1:16" s="2" customFormat="1" hidden="1" x14ac:dyDescent="0.2">
      <c r="A210" s="26" t="s">
        <v>19</v>
      </c>
      <c r="B210" s="26">
        <v>216</v>
      </c>
      <c r="C210" s="131">
        <v>330</v>
      </c>
      <c r="D210" s="132" t="str">
        <f t="shared" ref="D210" si="26">B210&amp;"-"&amp;C210</f>
        <v>216-330</v>
      </c>
      <c r="E210" s="25"/>
      <c r="F210" s="27"/>
      <c r="G210" s="1"/>
      <c r="H210"/>
      <c r="I210"/>
      <c r="J210"/>
      <c r="L210"/>
      <c r="M210"/>
      <c r="N210"/>
      <c r="O210"/>
      <c r="P210"/>
    </row>
    <row r="211" spans="1:16" s="2" customFormat="1" hidden="1" x14ac:dyDescent="0.2">
      <c r="A211" s="26" t="s">
        <v>19</v>
      </c>
      <c r="B211" s="26">
        <v>216</v>
      </c>
      <c r="C211" s="131">
        <v>350</v>
      </c>
      <c r="D211" s="132" t="str">
        <f t="shared" si="21"/>
        <v>216-350</v>
      </c>
      <c r="E211" s="25"/>
      <c r="F211" s="27"/>
      <c r="G211" s="1"/>
      <c r="H211"/>
      <c r="I211"/>
      <c r="J211"/>
      <c r="L211"/>
      <c r="M211"/>
      <c r="N211"/>
      <c r="O211"/>
      <c r="P211"/>
    </row>
    <row r="212" spans="1:16" s="2" customFormat="1" hidden="1" x14ac:dyDescent="0.2">
      <c r="A212" s="26" t="s">
        <v>19</v>
      </c>
      <c r="B212" s="26">
        <v>216</v>
      </c>
      <c r="C212" s="131" t="s">
        <v>423</v>
      </c>
      <c r="D212" s="132" t="str">
        <f t="shared" si="21"/>
        <v>216-350 (2)</v>
      </c>
      <c r="E212" s="25"/>
      <c r="F212" s="27"/>
      <c r="G212" s="1"/>
      <c r="H212"/>
      <c r="I212"/>
      <c r="J212"/>
      <c r="L212"/>
      <c r="M212"/>
      <c r="N212"/>
      <c r="O212"/>
      <c r="P212"/>
    </row>
    <row r="213" spans="1:16" s="2" customFormat="1" hidden="1" x14ac:dyDescent="0.2">
      <c r="A213" s="26" t="s">
        <v>19</v>
      </c>
      <c r="B213" s="26">
        <v>216</v>
      </c>
      <c r="C213" s="131">
        <v>300</v>
      </c>
      <c r="D213" s="132" t="str">
        <f t="shared" si="21"/>
        <v>216-300</v>
      </c>
      <c r="E213" s="25"/>
      <c r="F213" s="27"/>
      <c r="G213" s="1"/>
      <c r="H213"/>
      <c r="I213"/>
      <c r="J213"/>
      <c r="L213"/>
      <c r="M213"/>
      <c r="N213"/>
      <c r="O213"/>
      <c r="P213"/>
    </row>
    <row r="214" spans="1:16" s="2" customFormat="1" hidden="1" x14ac:dyDescent="0.2">
      <c r="A214" s="26" t="s">
        <v>19</v>
      </c>
      <c r="B214" s="26">
        <v>216</v>
      </c>
      <c r="C214" s="131">
        <v>400</v>
      </c>
      <c r="D214" s="132" t="str">
        <f t="shared" si="21"/>
        <v>216-400</v>
      </c>
      <c r="E214" s="25"/>
      <c r="F214" s="27"/>
      <c r="G214" s="1"/>
      <c r="H214"/>
      <c r="I214"/>
      <c r="J214"/>
      <c r="L214"/>
      <c r="M214"/>
      <c r="N214"/>
      <c r="O214"/>
      <c r="P214"/>
    </row>
    <row r="215" spans="1:16" s="2" customFormat="1" hidden="1" x14ac:dyDescent="0.2">
      <c r="A215" s="26" t="s">
        <v>19</v>
      </c>
      <c r="B215" s="26">
        <v>216</v>
      </c>
      <c r="C215" s="131">
        <v>518</v>
      </c>
      <c r="D215" s="132" t="str">
        <f t="shared" ref="D215:D220" si="27">B215&amp;"-"&amp;C215</f>
        <v>216-518</v>
      </c>
      <c r="E215" s="25"/>
      <c r="F215" s="27"/>
      <c r="G215" s="1"/>
      <c r="H215"/>
      <c r="I215"/>
      <c r="J215"/>
      <c r="L215"/>
      <c r="M215"/>
      <c r="N215"/>
      <c r="O215"/>
      <c r="P215"/>
    </row>
    <row r="216" spans="1:16" s="2" customFormat="1" hidden="1" x14ac:dyDescent="0.2">
      <c r="A216" s="26" t="s">
        <v>19</v>
      </c>
      <c r="B216" s="26">
        <v>216</v>
      </c>
      <c r="C216" s="131" t="s">
        <v>424</v>
      </c>
      <c r="D216" s="132" t="str">
        <f t="shared" si="27"/>
        <v>216-518 (2)</v>
      </c>
      <c r="E216" s="25"/>
      <c r="F216" s="27"/>
      <c r="G216" s="1"/>
      <c r="H216"/>
      <c r="I216"/>
      <c r="J216"/>
      <c r="L216"/>
      <c r="M216"/>
      <c r="N216"/>
      <c r="O216"/>
      <c r="P216"/>
    </row>
    <row r="217" spans="1:16" s="2" customFormat="1" hidden="1" x14ac:dyDescent="0.2">
      <c r="A217" s="26" t="s">
        <v>19</v>
      </c>
      <c r="B217" s="26">
        <v>216</v>
      </c>
      <c r="C217" s="131">
        <v>550</v>
      </c>
      <c r="D217" s="132" t="str">
        <f t="shared" si="27"/>
        <v>216-550</v>
      </c>
      <c r="E217" s="25"/>
      <c r="F217" s="27"/>
      <c r="G217" s="1"/>
      <c r="H217"/>
      <c r="I217"/>
      <c r="J217"/>
      <c r="L217"/>
      <c r="M217"/>
      <c r="N217"/>
      <c r="O217"/>
      <c r="P217"/>
    </row>
    <row r="218" spans="1:16" s="2" customFormat="1" hidden="1" x14ac:dyDescent="0.2">
      <c r="A218" s="26" t="s">
        <v>19</v>
      </c>
      <c r="B218" s="26">
        <v>216</v>
      </c>
      <c r="C218" s="131">
        <v>569</v>
      </c>
      <c r="D218" s="132" t="str">
        <f t="shared" si="27"/>
        <v>216-569</v>
      </c>
      <c r="E218" s="25"/>
      <c r="F218" s="27"/>
      <c r="G218" s="1"/>
      <c r="H218"/>
      <c r="I218"/>
      <c r="J218"/>
      <c r="L218"/>
      <c r="M218"/>
      <c r="N218"/>
      <c r="O218"/>
      <c r="P218"/>
    </row>
    <row r="219" spans="1:16" s="2" customFormat="1" hidden="1" x14ac:dyDescent="0.2">
      <c r="A219" s="26" t="s">
        <v>19</v>
      </c>
      <c r="B219" s="26">
        <v>216</v>
      </c>
      <c r="C219" s="131">
        <v>500</v>
      </c>
      <c r="D219" s="132" t="str">
        <f t="shared" si="27"/>
        <v>216-500</v>
      </c>
      <c r="E219" s="25"/>
      <c r="F219" s="27"/>
      <c r="G219" s="1"/>
      <c r="H219"/>
      <c r="I219"/>
      <c r="J219"/>
      <c r="L219"/>
      <c r="M219"/>
      <c r="N219"/>
      <c r="O219"/>
      <c r="P219"/>
    </row>
    <row r="220" spans="1:16" s="2" customFormat="1" hidden="1" x14ac:dyDescent="0.2">
      <c r="A220" s="26" t="s">
        <v>19</v>
      </c>
      <c r="B220" s="26">
        <v>216</v>
      </c>
      <c r="C220" s="131">
        <v>580</v>
      </c>
      <c r="D220" s="132" t="str">
        <f t="shared" si="27"/>
        <v>216-580</v>
      </c>
      <c r="E220" s="25"/>
      <c r="F220" s="27"/>
      <c r="G220" s="1"/>
      <c r="H220"/>
      <c r="I220"/>
      <c r="J220"/>
      <c r="L220"/>
      <c r="M220"/>
      <c r="N220"/>
      <c r="O220"/>
      <c r="P220"/>
    </row>
    <row r="221" spans="1:16" s="2" customFormat="1" hidden="1" x14ac:dyDescent="0.2">
      <c r="A221" s="26" t="s">
        <v>19</v>
      </c>
      <c r="B221" s="26">
        <v>216</v>
      </c>
      <c r="C221" s="131">
        <v>610</v>
      </c>
      <c r="D221" s="132" t="str">
        <f>B221&amp;"-"&amp;C221</f>
        <v>216-610</v>
      </c>
      <c r="E221" s="25">
        <v>13061</v>
      </c>
      <c r="F221" s="27" t="s">
        <v>443</v>
      </c>
      <c r="G221" s="1"/>
      <c r="H221"/>
      <c r="I221"/>
      <c r="J221"/>
      <c r="L221"/>
      <c r="M221"/>
      <c r="N221"/>
      <c r="O221"/>
      <c r="P221"/>
    </row>
    <row r="222" spans="1:16" s="2" customFormat="1" hidden="1" x14ac:dyDescent="0.2">
      <c r="A222" s="26" t="s">
        <v>19</v>
      </c>
      <c r="B222" s="26">
        <v>216</v>
      </c>
      <c r="C222" s="131" t="s">
        <v>304</v>
      </c>
      <c r="D222" s="132" t="str">
        <f t="shared" ref="D222" si="28">B222&amp;"-"&amp;C222</f>
        <v>216-610 (2)</v>
      </c>
      <c r="E222" s="25"/>
      <c r="F222" s="27"/>
      <c r="G222" s="1"/>
      <c r="H222"/>
      <c r="I222"/>
      <c r="J222"/>
      <c r="L222"/>
      <c r="M222"/>
      <c r="N222"/>
      <c r="O222"/>
      <c r="P222"/>
    </row>
    <row r="223" spans="1:16" s="2" customFormat="1" hidden="1" x14ac:dyDescent="0.2">
      <c r="A223" s="26" t="s">
        <v>19</v>
      </c>
      <c r="B223" s="26">
        <v>216</v>
      </c>
      <c r="C223" s="131">
        <v>641</v>
      </c>
      <c r="D223" s="132" t="str">
        <f t="shared" si="21"/>
        <v>216-641</v>
      </c>
      <c r="E223" s="25"/>
      <c r="F223" s="27"/>
      <c r="G223" s="1"/>
      <c r="H223"/>
      <c r="I223"/>
      <c r="J223"/>
      <c r="L223"/>
      <c r="M223"/>
      <c r="N223"/>
      <c r="O223"/>
      <c r="P223"/>
    </row>
    <row r="224" spans="1:16" s="2" customFormat="1" hidden="1" x14ac:dyDescent="0.2">
      <c r="A224" s="26" t="s">
        <v>19</v>
      </c>
      <c r="B224" s="26">
        <v>216</v>
      </c>
      <c r="C224" s="131">
        <v>642</v>
      </c>
      <c r="D224" s="132" t="str">
        <f t="shared" si="21"/>
        <v>216-642</v>
      </c>
      <c r="E224" s="25">
        <v>7500</v>
      </c>
      <c r="F224" s="27" t="s">
        <v>445</v>
      </c>
      <c r="G224" s="1"/>
      <c r="H224"/>
      <c r="I224"/>
      <c r="J224"/>
      <c r="L224"/>
      <c r="M224"/>
      <c r="N224"/>
      <c r="O224"/>
      <c r="P224"/>
    </row>
    <row r="225" spans="1:16" s="2" customFormat="1" hidden="1" x14ac:dyDescent="0.2">
      <c r="A225" s="26" t="s">
        <v>19</v>
      </c>
      <c r="B225" s="26">
        <v>216</v>
      </c>
      <c r="C225" s="131">
        <v>644</v>
      </c>
      <c r="D225" s="132" t="str">
        <f t="shared" si="21"/>
        <v>216-644</v>
      </c>
      <c r="E225" s="25"/>
      <c r="F225" s="27"/>
      <c r="G225" s="1"/>
      <c r="H225"/>
      <c r="I225"/>
      <c r="J225"/>
      <c r="L225"/>
      <c r="M225"/>
      <c r="N225"/>
      <c r="O225"/>
      <c r="P225"/>
    </row>
    <row r="226" spans="1:16" s="2" customFormat="1" hidden="1" x14ac:dyDescent="0.2">
      <c r="A226" s="26" t="s">
        <v>19</v>
      </c>
      <c r="B226" s="26">
        <v>216</v>
      </c>
      <c r="C226" s="131">
        <v>645</v>
      </c>
      <c r="D226" s="132" t="str">
        <f t="shared" si="21"/>
        <v>216-645</v>
      </c>
      <c r="E226" s="25"/>
      <c r="F226" s="27"/>
      <c r="G226" s="1"/>
      <c r="H226"/>
      <c r="I226"/>
      <c r="J226"/>
      <c r="L226"/>
      <c r="M226"/>
      <c r="N226"/>
      <c r="O226"/>
      <c r="P226"/>
    </row>
    <row r="227" spans="1:16" s="2" customFormat="1" hidden="1" x14ac:dyDescent="0.2">
      <c r="A227" s="26" t="s">
        <v>19</v>
      </c>
      <c r="B227" s="26">
        <v>216</v>
      </c>
      <c r="C227" s="131">
        <v>650</v>
      </c>
      <c r="D227" s="132" t="str">
        <f t="shared" si="21"/>
        <v>216-650</v>
      </c>
      <c r="E227" s="25">
        <v>10000</v>
      </c>
      <c r="F227" s="27" t="s">
        <v>444</v>
      </c>
      <c r="G227" s="1"/>
      <c r="H227"/>
      <c r="I227"/>
      <c r="J227"/>
      <c r="L227"/>
      <c r="M227"/>
      <c r="N227"/>
      <c r="O227"/>
      <c r="P227"/>
    </row>
    <row r="228" spans="1:16" s="2" customFormat="1" hidden="1" x14ac:dyDescent="0.2">
      <c r="A228" s="26" t="s">
        <v>19</v>
      </c>
      <c r="B228" s="26">
        <v>216</v>
      </c>
      <c r="C228" s="131" t="s">
        <v>294</v>
      </c>
      <c r="D228" s="132" t="str">
        <f>B228&amp;"-"&amp;C228</f>
        <v>216-650 (2)</v>
      </c>
      <c r="E228" s="25"/>
      <c r="F228" s="27"/>
      <c r="G228" s="1"/>
      <c r="H228"/>
      <c r="I228"/>
      <c r="J228"/>
      <c r="L228"/>
      <c r="M228"/>
      <c r="N228"/>
      <c r="O228"/>
      <c r="P228"/>
    </row>
    <row r="229" spans="1:16" s="2" customFormat="1" hidden="1" x14ac:dyDescent="0.2">
      <c r="A229" s="26" t="s">
        <v>19</v>
      </c>
      <c r="B229" s="26">
        <v>216</v>
      </c>
      <c r="C229" s="131">
        <v>736</v>
      </c>
      <c r="D229" s="132" t="str">
        <f t="shared" ref="D229" si="29">B229&amp;"-"&amp;C229</f>
        <v>216-736</v>
      </c>
      <c r="E229" s="25"/>
      <c r="F229" s="27"/>
      <c r="G229" s="1"/>
      <c r="H229"/>
      <c r="I229"/>
      <c r="J229"/>
      <c r="L229"/>
      <c r="M229"/>
      <c r="N229"/>
      <c r="O229"/>
      <c r="P229"/>
    </row>
    <row r="230" spans="1:16" s="2" customFormat="1" hidden="1" x14ac:dyDescent="0.2">
      <c r="A230" s="26" t="s">
        <v>22</v>
      </c>
      <c r="B230" s="26">
        <v>217</v>
      </c>
      <c r="C230" s="131">
        <v>100</v>
      </c>
      <c r="D230" s="132" t="str">
        <f t="shared" si="21"/>
        <v>217-100</v>
      </c>
      <c r="E230" s="25">
        <v>55000</v>
      </c>
      <c r="F230" s="27" t="s">
        <v>459</v>
      </c>
      <c r="G230" s="1"/>
      <c r="H230"/>
      <c r="I230"/>
      <c r="J230"/>
      <c r="L230"/>
      <c r="M230"/>
      <c r="N230"/>
      <c r="O230"/>
      <c r="P230"/>
    </row>
    <row r="231" spans="1:16" s="2" customFormat="1" hidden="1" x14ac:dyDescent="0.2">
      <c r="A231" s="26" t="s">
        <v>22</v>
      </c>
      <c r="B231" s="26">
        <v>217</v>
      </c>
      <c r="C231" s="131">
        <v>320</v>
      </c>
      <c r="D231" s="132" t="str">
        <f t="shared" si="21"/>
        <v>217-320</v>
      </c>
      <c r="E231" s="25"/>
      <c r="F231" s="27"/>
      <c r="G231" s="1"/>
      <c r="H231"/>
      <c r="I231"/>
      <c r="J231"/>
      <c r="L231"/>
      <c r="M231"/>
      <c r="N231"/>
      <c r="O231"/>
      <c r="P231"/>
    </row>
    <row r="232" spans="1:16" s="2" customFormat="1" hidden="1" x14ac:dyDescent="0.2">
      <c r="A232" s="26" t="s">
        <v>22</v>
      </c>
      <c r="B232" s="26">
        <v>217</v>
      </c>
      <c r="C232" s="131">
        <v>330</v>
      </c>
      <c r="D232" s="132" t="str">
        <f t="shared" ref="D232" si="30">B232&amp;"-"&amp;C232</f>
        <v>217-330</v>
      </c>
      <c r="E232" s="25"/>
      <c r="F232" s="27"/>
      <c r="G232" s="1"/>
      <c r="H232"/>
      <c r="I232"/>
      <c r="J232"/>
      <c r="L232"/>
      <c r="M232"/>
      <c r="N232"/>
      <c r="O232"/>
      <c r="P232"/>
    </row>
    <row r="233" spans="1:16" s="2" customFormat="1" hidden="1" x14ac:dyDescent="0.2">
      <c r="A233" s="26" t="s">
        <v>22</v>
      </c>
      <c r="B233" s="26">
        <v>217</v>
      </c>
      <c r="C233" s="131">
        <v>350</v>
      </c>
      <c r="D233" s="132" t="str">
        <f t="shared" si="21"/>
        <v>217-350</v>
      </c>
      <c r="E233" s="25"/>
      <c r="F233" s="27"/>
      <c r="G233" s="1"/>
      <c r="H233"/>
      <c r="I233"/>
      <c r="J233"/>
      <c r="L233"/>
      <c r="M233"/>
      <c r="N233"/>
      <c r="O233"/>
      <c r="P233"/>
    </row>
    <row r="234" spans="1:16" s="2" customFormat="1" hidden="1" x14ac:dyDescent="0.2">
      <c r="A234" s="26" t="s">
        <v>22</v>
      </c>
      <c r="B234" s="26">
        <v>217</v>
      </c>
      <c r="C234" s="131" t="s">
        <v>423</v>
      </c>
      <c r="D234" s="132" t="str">
        <f t="shared" si="21"/>
        <v>217-350 (2)</v>
      </c>
      <c r="E234" s="25"/>
      <c r="F234" s="27"/>
      <c r="G234" s="1"/>
      <c r="H234"/>
      <c r="I234"/>
      <c r="J234"/>
      <c r="L234"/>
      <c r="M234"/>
      <c r="N234"/>
      <c r="O234"/>
      <c r="P234"/>
    </row>
    <row r="235" spans="1:16" s="2" customFormat="1" hidden="1" x14ac:dyDescent="0.2">
      <c r="A235" s="26" t="s">
        <v>22</v>
      </c>
      <c r="B235" s="26">
        <v>217</v>
      </c>
      <c r="C235" s="131">
        <v>300</v>
      </c>
      <c r="D235" s="132" t="str">
        <f t="shared" si="21"/>
        <v>217-300</v>
      </c>
      <c r="E235" s="25"/>
      <c r="F235" s="27"/>
      <c r="G235" s="1"/>
      <c r="H235"/>
      <c r="I235"/>
      <c r="J235"/>
      <c r="L235"/>
      <c r="M235"/>
      <c r="N235"/>
      <c r="O235"/>
      <c r="P235"/>
    </row>
    <row r="236" spans="1:16" s="2" customFormat="1" hidden="1" x14ac:dyDescent="0.2">
      <c r="A236" s="26" t="s">
        <v>22</v>
      </c>
      <c r="B236" s="26">
        <v>217</v>
      </c>
      <c r="C236" s="131">
        <v>400</v>
      </c>
      <c r="D236" s="132" t="str">
        <f t="shared" si="21"/>
        <v>217-400</v>
      </c>
      <c r="E236" s="25"/>
      <c r="F236" s="27"/>
      <c r="G236" s="1"/>
      <c r="H236"/>
      <c r="I236"/>
      <c r="J236"/>
      <c r="L236"/>
      <c r="M236"/>
      <c r="N236"/>
      <c r="O236"/>
      <c r="P236"/>
    </row>
    <row r="237" spans="1:16" s="2" customFormat="1" hidden="1" x14ac:dyDescent="0.2">
      <c r="A237" s="26" t="s">
        <v>22</v>
      </c>
      <c r="B237" s="26">
        <v>217</v>
      </c>
      <c r="C237" s="131">
        <v>518</v>
      </c>
      <c r="D237" s="132" t="str">
        <f t="shared" ref="D237:D244" si="31">B237&amp;"-"&amp;C237</f>
        <v>217-518</v>
      </c>
      <c r="E237" s="25"/>
      <c r="F237" s="27"/>
      <c r="G237" s="1"/>
      <c r="H237"/>
      <c r="I237"/>
      <c r="J237"/>
      <c r="L237"/>
      <c r="M237"/>
      <c r="N237"/>
      <c r="O237"/>
      <c r="P237"/>
    </row>
    <row r="238" spans="1:16" s="2" customFormat="1" hidden="1" x14ac:dyDescent="0.2">
      <c r="A238" s="26" t="s">
        <v>22</v>
      </c>
      <c r="B238" s="26">
        <v>217</v>
      </c>
      <c r="C238" s="131" t="s">
        <v>424</v>
      </c>
      <c r="D238" s="132" t="str">
        <f t="shared" si="31"/>
        <v>217-518 (2)</v>
      </c>
      <c r="E238" s="25"/>
      <c r="F238" s="27"/>
      <c r="G238" s="1"/>
      <c r="H238"/>
      <c r="I238"/>
      <c r="J238"/>
      <c r="L238"/>
      <c r="M238"/>
      <c r="N238"/>
      <c r="O238"/>
      <c r="P238"/>
    </row>
    <row r="239" spans="1:16" s="2" customFormat="1" hidden="1" x14ac:dyDescent="0.2">
      <c r="A239" s="26" t="s">
        <v>22</v>
      </c>
      <c r="B239" s="26">
        <v>217</v>
      </c>
      <c r="C239" s="131">
        <v>550</v>
      </c>
      <c r="D239" s="132" t="str">
        <f t="shared" si="31"/>
        <v>217-550</v>
      </c>
      <c r="E239" s="25"/>
      <c r="F239" s="27"/>
      <c r="G239" s="1"/>
      <c r="H239"/>
      <c r="I239"/>
      <c r="J239"/>
      <c r="L239"/>
      <c r="M239"/>
      <c r="N239"/>
      <c r="O239"/>
      <c r="P239"/>
    </row>
    <row r="240" spans="1:16" s="2" customFormat="1" hidden="1" x14ac:dyDescent="0.2">
      <c r="A240" s="26" t="s">
        <v>22</v>
      </c>
      <c r="B240" s="26">
        <v>217</v>
      </c>
      <c r="C240" s="131">
        <v>569</v>
      </c>
      <c r="D240" s="132" t="str">
        <f t="shared" si="31"/>
        <v>217-569</v>
      </c>
      <c r="E240" s="25"/>
      <c r="F240" s="27"/>
      <c r="G240" s="1"/>
      <c r="H240"/>
      <c r="I240"/>
      <c r="J240"/>
      <c r="L240"/>
      <c r="M240"/>
      <c r="N240"/>
      <c r="O240"/>
      <c r="P240"/>
    </row>
    <row r="241" spans="1:16" s="2" customFormat="1" hidden="1" x14ac:dyDescent="0.2">
      <c r="A241" s="26" t="s">
        <v>22</v>
      </c>
      <c r="B241" s="26">
        <v>217</v>
      </c>
      <c r="C241" s="131">
        <v>500</v>
      </c>
      <c r="D241" s="132" t="str">
        <f t="shared" si="31"/>
        <v>217-500</v>
      </c>
      <c r="E241" s="25"/>
      <c r="F241" s="27"/>
      <c r="G241" s="1"/>
      <c r="H241"/>
      <c r="I241"/>
      <c r="J241"/>
      <c r="L241"/>
      <c r="M241"/>
      <c r="N241"/>
      <c r="O241"/>
      <c r="P241"/>
    </row>
    <row r="242" spans="1:16" s="2" customFormat="1" hidden="1" x14ac:dyDescent="0.2">
      <c r="A242" s="26" t="s">
        <v>22</v>
      </c>
      <c r="B242" s="26">
        <v>217</v>
      </c>
      <c r="C242" s="131">
        <v>580</v>
      </c>
      <c r="D242" s="132" t="str">
        <f t="shared" si="31"/>
        <v>217-580</v>
      </c>
      <c r="E242" s="25"/>
      <c r="F242" s="27"/>
      <c r="G242" s="1"/>
      <c r="H242"/>
      <c r="I242"/>
      <c r="J242"/>
      <c r="L242"/>
      <c r="M242"/>
      <c r="N242"/>
      <c r="O242"/>
      <c r="P242"/>
    </row>
    <row r="243" spans="1:16" s="2" customFormat="1" hidden="1" x14ac:dyDescent="0.2">
      <c r="A243" s="26" t="s">
        <v>22</v>
      </c>
      <c r="B243" s="26">
        <v>217</v>
      </c>
      <c r="C243" s="131">
        <v>610</v>
      </c>
      <c r="D243" s="132" t="str">
        <f t="shared" si="31"/>
        <v>217-610</v>
      </c>
      <c r="E243" s="25">
        <v>1500</v>
      </c>
      <c r="F243" s="27" t="s">
        <v>461</v>
      </c>
      <c r="G243" s="1"/>
      <c r="H243"/>
      <c r="I243"/>
      <c r="J243"/>
      <c r="L243"/>
      <c r="M243"/>
      <c r="N243"/>
      <c r="O243"/>
      <c r="P243"/>
    </row>
    <row r="244" spans="1:16" s="2" customFormat="1" hidden="1" x14ac:dyDescent="0.2">
      <c r="A244" s="26" t="s">
        <v>22</v>
      </c>
      <c r="B244" s="26">
        <v>217</v>
      </c>
      <c r="C244" s="131" t="s">
        <v>304</v>
      </c>
      <c r="D244" s="132" t="str">
        <f t="shared" si="31"/>
        <v>217-610 (2)</v>
      </c>
      <c r="E244" s="25"/>
      <c r="F244" s="27"/>
      <c r="G244" s="1"/>
      <c r="H244"/>
      <c r="I244"/>
      <c r="J244"/>
      <c r="L244"/>
      <c r="M244"/>
      <c r="N244"/>
      <c r="O244"/>
      <c r="P244"/>
    </row>
    <row r="245" spans="1:16" s="2" customFormat="1" hidden="1" x14ac:dyDescent="0.2">
      <c r="A245" s="26" t="s">
        <v>22</v>
      </c>
      <c r="B245" s="26">
        <v>217</v>
      </c>
      <c r="C245" s="131">
        <v>641</v>
      </c>
      <c r="D245" s="132" t="str">
        <f t="shared" si="21"/>
        <v>217-641</v>
      </c>
      <c r="E245" s="25"/>
      <c r="F245" s="27"/>
      <c r="G245" s="1"/>
      <c r="H245"/>
      <c r="I245"/>
      <c r="J245"/>
      <c r="L245"/>
      <c r="M245"/>
      <c r="N245"/>
      <c r="O245"/>
      <c r="P245"/>
    </row>
    <row r="246" spans="1:16" s="2" customFormat="1" hidden="1" x14ac:dyDescent="0.2">
      <c r="A246" s="26" t="s">
        <v>22</v>
      </c>
      <c r="B246" s="26">
        <v>217</v>
      </c>
      <c r="C246" s="131">
        <v>642</v>
      </c>
      <c r="D246" s="132" t="str">
        <f t="shared" si="21"/>
        <v>217-642</v>
      </c>
      <c r="E246" s="25"/>
      <c r="F246" s="27"/>
      <c r="G246" s="1"/>
      <c r="H246"/>
      <c r="I246"/>
      <c r="J246"/>
      <c r="L246"/>
      <c r="M246"/>
      <c r="N246"/>
      <c r="O246"/>
      <c r="P246"/>
    </row>
    <row r="247" spans="1:16" s="2" customFormat="1" hidden="1" x14ac:dyDescent="0.2">
      <c r="A247" s="26" t="s">
        <v>22</v>
      </c>
      <c r="B247" s="26">
        <v>217</v>
      </c>
      <c r="C247" s="131">
        <v>644</v>
      </c>
      <c r="D247" s="132" t="str">
        <f t="shared" si="21"/>
        <v>217-644</v>
      </c>
      <c r="E247" s="25">
        <v>2000</v>
      </c>
      <c r="F247" s="27" t="s">
        <v>460</v>
      </c>
      <c r="G247" s="1"/>
      <c r="H247"/>
      <c r="I247"/>
      <c r="J247"/>
      <c r="L247"/>
      <c r="M247"/>
      <c r="N247"/>
      <c r="O247"/>
      <c r="P247"/>
    </row>
    <row r="248" spans="1:16" s="2" customFormat="1" hidden="1" x14ac:dyDescent="0.2">
      <c r="A248" s="26" t="s">
        <v>22</v>
      </c>
      <c r="B248" s="26">
        <v>217</v>
      </c>
      <c r="C248" s="131">
        <v>645</v>
      </c>
      <c r="D248" s="132" t="str">
        <f t="shared" si="21"/>
        <v>217-645</v>
      </c>
      <c r="E248" s="25"/>
      <c r="F248" s="27"/>
      <c r="G248" s="1"/>
      <c r="H248"/>
      <c r="I248"/>
      <c r="J248"/>
      <c r="L248"/>
      <c r="M248"/>
      <c r="N248"/>
      <c r="O248"/>
      <c r="P248"/>
    </row>
    <row r="249" spans="1:16" s="2" customFormat="1" hidden="1" x14ac:dyDescent="0.2">
      <c r="A249" s="26" t="s">
        <v>22</v>
      </c>
      <c r="B249" s="26">
        <v>217</v>
      </c>
      <c r="C249" s="131">
        <v>650</v>
      </c>
      <c r="D249" s="132" t="str">
        <f t="shared" si="21"/>
        <v>217-650</v>
      </c>
      <c r="E249" s="25"/>
      <c r="F249" s="27"/>
      <c r="G249" s="1"/>
      <c r="H249"/>
      <c r="I249"/>
      <c r="J249"/>
      <c r="L249"/>
      <c r="M249"/>
      <c r="N249"/>
      <c r="O249"/>
      <c r="P249"/>
    </row>
    <row r="250" spans="1:16" s="2" customFormat="1" hidden="1" x14ac:dyDescent="0.2">
      <c r="A250" s="26" t="s">
        <v>22</v>
      </c>
      <c r="B250" s="26">
        <v>217</v>
      </c>
      <c r="C250" s="131" t="s">
        <v>294</v>
      </c>
      <c r="D250" s="132" t="str">
        <f t="shared" si="21"/>
        <v>217-650 (2)</v>
      </c>
      <c r="E250" s="25"/>
      <c r="F250" s="27"/>
      <c r="G250" s="1"/>
      <c r="H250"/>
      <c r="I250"/>
      <c r="J250"/>
      <c r="L250"/>
      <c r="M250"/>
      <c r="N250"/>
      <c r="O250"/>
      <c r="P250"/>
    </row>
    <row r="251" spans="1:16" s="2" customFormat="1" hidden="1" x14ac:dyDescent="0.2">
      <c r="A251" s="26" t="s">
        <v>22</v>
      </c>
      <c r="B251" s="26">
        <v>217</v>
      </c>
      <c r="C251" s="131">
        <v>736</v>
      </c>
      <c r="D251" s="132" t="str">
        <f t="shared" ref="D251" si="32">B251&amp;"-"&amp;C251</f>
        <v>217-736</v>
      </c>
      <c r="E251" s="25"/>
      <c r="F251" s="27"/>
      <c r="G251" s="1"/>
      <c r="H251"/>
      <c r="I251"/>
      <c r="J251"/>
      <c r="L251"/>
      <c r="M251"/>
      <c r="N251"/>
      <c r="O251"/>
      <c r="P251"/>
    </row>
    <row r="252" spans="1:16" s="2" customFormat="1" hidden="1" x14ac:dyDescent="0.2">
      <c r="A252" s="26" t="s">
        <v>25</v>
      </c>
      <c r="B252" s="26">
        <v>220</v>
      </c>
      <c r="C252" s="131">
        <v>100</v>
      </c>
      <c r="D252" s="132" t="str">
        <f t="shared" si="21"/>
        <v>220-100</v>
      </c>
      <c r="E252" s="25">
        <v>46740</v>
      </c>
      <c r="F252" s="27" t="s">
        <v>462</v>
      </c>
      <c r="G252" s="1"/>
      <c r="H252"/>
      <c r="I252"/>
      <c r="J252"/>
      <c r="L252"/>
      <c r="M252"/>
      <c r="N252"/>
      <c r="O252"/>
      <c r="P252"/>
    </row>
    <row r="253" spans="1:16" hidden="1" x14ac:dyDescent="0.2">
      <c r="A253" s="26" t="s">
        <v>25</v>
      </c>
      <c r="B253" s="26">
        <v>220</v>
      </c>
      <c r="C253" s="131">
        <v>320</v>
      </c>
      <c r="D253" s="132" t="str">
        <f t="shared" si="21"/>
        <v>220-320</v>
      </c>
    </row>
    <row r="254" spans="1:16" hidden="1" x14ac:dyDescent="0.2">
      <c r="A254" s="26" t="s">
        <v>25</v>
      </c>
      <c r="B254" s="26">
        <v>220</v>
      </c>
      <c r="C254" s="131">
        <v>330</v>
      </c>
      <c r="D254" s="132" t="str">
        <f t="shared" ref="D254" si="33">B254&amp;"-"&amp;C254</f>
        <v>220-330</v>
      </c>
    </row>
    <row r="255" spans="1:16" s="2" customFormat="1" hidden="1" x14ac:dyDescent="0.2">
      <c r="A255" s="26" t="s">
        <v>25</v>
      </c>
      <c r="B255" s="26">
        <v>220</v>
      </c>
      <c r="C255" s="131">
        <v>350</v>
      </c>
      <c r="D255" s="132" t="str">
        <f t="shared" si="21"/>
        <v>220-350</v>
      </c>
      <c r="E255" s="25"/>
      <c r="F255" s="27"/>
      <c r="G255" s="1"/>
      <c r="H255"/>
      <c r="I255"/>
      <c r="J255"/>
      <c r="L255"/>
      <c r="M255"/>
      <c r="N255"/>
      <c r="O255"/>
      <c r="P255"/>
    </row>
    <row r="256" spans="1:16" hidden="1" x14ac:dyDescent="0.2">
      <c r="A256" s="26" t="s">
        <v>25</v>
      </c>
      <c r="B256" s="26">
        <v>220</v>
      </c>
      <c r="C256" s="131" t="s">
        <v>423</v>
      </c>
      <c r="D256" s="132" t="str">
        <f t="shared" si="21"/>
        <v>220-350 (2)</v>
      </c>
    </row>
    <row r="257" spans="1:16" s="2" customFormat="1" hidden="1" x14ac:dyDescent="0.2">
      <c r="A257" s="137" t="s">
        <v>25</v>
      </c>
      <c r="B257" s="137">
        <v>220</v>
      </c>
      <c r="C257" s="138">
        <v>300</v>
      </c>
      <c r="D257" s="139" t="str">
        <f t="shared" si="21"/>
        <v>220-300</v>
      </c>
      <c r="E257" s="25"/>
      <c r="F257" s="27"/>
      <c r="G257" s="1"/>
      <c r="H257"/>
      <c r="I257"/>
      <c r="J257"/>
      <c r="L257"/>
      <c r="M257"/>
      <c r="N257"/>
      <c r="O257"/>
      <c r="P257"/>
    </row>
    <row r="258" spans="1:16" hidden="1" x14ac:dyDescent="0.2">
      <c r="A258" s="26" t="s">
        <v>25</v>
      </c>
      <c r="B258" s="26">
        <v>220</v>
      </c>
      <c r="C258" s="131">
        <v>400</v>
      </c>
      <c r="D258" s="132" t="str">
        <f t="shared" si="21"/>
        <v>220-400</v>
      </c>
    </row>
    <row r="259" spans="1:16" hidden="1" x14ac:dyDescent="0.2">
      <c r="A259" s="26" t="s">
        <v>25</v>
      </c>
      <c r="B259" s="26">
        <v>220</v>
      </c>
      <c r="C259" s="131">
        <v>518</v>
      </c>
      <c r="D259" s="132" t="str">
        <f t="shared" ref="D259:D266" si="34">B259&amp;"-"&amp;C259</f>
        <v>220-518</v>
      </c>
    </row>
    <row r="260" spans="1:16" hidden="1" x14ac:dyDescent="0.2">
      <c r="A260" s="26" t="s">
        <v>25</v>
      </c>
      <c r="B260" s="26">
        <v>220</v>
      </c>
      <c r="C260" s="131" t="s">
        <v>424</v>
      </c>
      <c r="D260" s="132" t="str">
        <f t="shared" si="34"/>
        <v>220-518 (2)</v>
      </c>
    </row>
    <row r="261" spans="1:16" hidden="1" x14ac:dyDescent="0.2">
      <c r="A261" s="26" t="s">
        <v>25</v>
      </c>
      <c r="B261" s="26">
        <v>220</v>
      </c>
      <c r="C261" s="131">
        <v>550</v>
      </c>
      <c r="D261" s="132" t="str">
        <f t="shared" si="34"/>
        <v>220-550</v>
      </c>
    </row>
    <row r="262" spans="1:16" hidden="1" x14ac:dyDescent="0.2">
      <c r="A262" s="26" t="s">
        <v>25</v>
      </c>
      <c r="B262" s="26">
        <v>220</v>
      </c>
      <c r="C262" s="131">
        <v>569</v>
      </c>
      <c r="D262" s="132" t="str">
        <f t="shared" si="34"/>
        <v>220-569</v>
      </c>
    </row>
    <row r="263" spans="1:16" hidden="1" x14ac:dyDescent="0.2">
      <c r="A263" s="26" t="s">
        <v>25</v>
      </c>
      <c r="B263" s="26">
        <v>220</v>
      </c>
      <c r="C263" s="131">
        <v>500</v>
      </c>
      <c r="D263" s="132" t="str">
        <f t="shared" si="34"/>
        <v>220-500</v>
      </c>
    </row>
    <row r="264" spans="1:16" hidden="1" x14ac:dyDescent="0.2">
      <c r="A264" s="26" t="s">
        <v>25</v>
      </c>
      <c r="B264" s="26">
        <v>220</v>
      </c>
      <c r="C264" s="131">
        <v>580</v>
      </c>
      <c r="D264" s="132" t="str">
        <f t="shared" si="34"/>
        <v>220-580</v>
      </c>
    </row>
    <row r="265" spans="1:16" hidden="1" x14ac:dyDescent="0.2">
      <c r="A265" s="26" t="s">
        <v>25</v>
      </c>
      <c r="B265" s="26">
        <v>220</v>
      </c>
      <c r="C265" s="131">
        <v>610</v>
      </c>
      <c r="D265" s="132" t="str">
        <f t="shared" si="34"/>
        <v>220-610</v>
      </c>
      <c r="E265" s="25">
        <v>1287</v>
      </c>
      <c r="F265" s="27" t="s">
        <v>463</v>
      </c>
    </row>
    <row r="266" spans="1:16" hidden="1" x14ac:dyDescent="0.2">
      <c r="A266" s="26" t="s">
        <v>25</v>
      </c>
      <c r="B266" s="26">
        <v>220</v>
      </c>
      <c r="C266" s="131" t="s">
        <v>304</v>
      </c>
      <c r="D266" s="132" t="str">
        <f t="shared" si="34"/>
        <v>220-610 (2)</v>
      </c>
    </row>
    <row r="267" spans="1:16" hidden="1" x14ac:dyDescent="0.2">
      <c r="A267" s="26" t="s">
        <v>25</v>
      </c>
      <c r="B267" s="26">
        <v>220</v>
      </c>
      <c r="C267" s="131">
        <v>641</v>
      </c>
      <c r="D267" s="132" t="str">
        <f t="shared" si="21"/>
        <v>220-641</v>
      </c>
    </row>
    <row r="268" spans="1:16" hidden="1" x14ac:dyDescent="0.2">
      <c r="A268" s="26" t="s">
        <v>25</v>
      </c>
      <c r="B268" s="26">
        <v>220</v>
      </c>
      <c r="C268" s="131">
        <v>642</v>
      </c>
      <c r="D268" s="132" t="str">
        <f t="shared" si="21"/>
        <v>220-642</v>
      </c>
      <c r="E268" s="25">
        <v>9800</v>
      </c>
      <c r="F268" s="27" t="s">
        <v>464</v>
      </c>
    </row>
    <row r="269" spans="1:16" hidden="1" x14ac:dyDescent="0.2">
      <c r="A269" s="26" t="s">
        <v>25</v>
      </c>
      <c r="B269" s="26">
        <v>220</v>
      </c>
      <c r="C269" s="131">
        <v>644</v>
      </c>
      <c r="D269" s="132" t="str">
        <f t="shared" si="21"/>
        <v>220-644</v>
      </c>
    </row>
    <row r="270" spans="1:16" hidden="1" x14ac:dyDescent="0.2">
      <c r="A270" s="26" t="s">
        <v>25</v>
      </c>
      <c r="B270" s="26">
        <v>220</v>
      </c>
      <c r="C270" s="131">
        <v>645</v>
      </c>
      <c r="D270" s="132" t="str">
        <f t="shared" si="21"/>
        <v>220-645</v>
      </c>
    </row>
    <row r="271" spans="1:16" hidden="1" x14ac:dyDescent="0.2">
      <c r="A271" s="26" t="s">
        <v>25</v>
      </c>
      <c r="B271" s="26">
        <v>220</v>
      </c>
      <c r="C271" s="131">
        <v>650</v>
      </c>
      <c r="D271" s="132" t="str">
        <f t="shared" si="21"/>
        <v>220-650</v>
      </c>
    </row>
    <row r="272" spans="1:16" hidden="1" x14ac:dyDescent="0.2">
      <c r="A272" s="26" t="s">
        <v>25</v>
      </c>
      <c r="B272" s="26">
        <v>220</v>
      </c>
      <c r="C272" s="131" t="s">
        <v>294</v>
      </c>
      <c r="D272" s="132" t="str">
        <f t="shared" si="21"/>
        <v>220-650 (2)</v>
      </c>
    </row>
    <row r="273" spans="1:6" hidden="1" x14ac:dyDescent="0.2">
      <c r="A273" s="26" t="s">
        <v>25</v>
      </c>
      <c r="B273" s="26">
        <v>220</v>
      </c>
      <c r="C273" s="131">
        <v>736</v>
      </c>
      <c r="D273" s="132" t="str">
        <f t="shared" ref="D273" si="35">B273&amp;"-"&amp;C273</f>
        <v>220-736</v>
      </c>
    </row>
    <row r="274" spans="1:6" hidden="1" x14ac:dyDescent="0.2">
      <c r="A274" s="26" t="s">
        <v>28</v>
      </c>
      <c r="B274" s="26">
        <v>222</v>
      </c>
      <c r="C274" s="131">
        <v>100</v>
      </c>
      <c r="D274" s="132" t="str">
        <f t="shared" si="21"/>
        <v>222-100</v>
      </c>
      <c r="E274" s="25">
        <v>34435</v>
      </c>
      <c r="F274" s="27" t="s">
        <v>466</v>
      </c>
    </row>
    <row r="275" spans="1:6" hidden="1" x14ac:dyDescent="0.2">
      <c r="A275" s="26" t="s">
        <v>28</v>
      </c>
      <c r="B275" s="26">
        <v>222</v>
      </c>
      <c r="C275" s="131">
        <v>320</v>
      </c>
      <c r="D275" s="132" t="str">
        <f t="shared" si="21"/>
        <v>222-320</v>
      </c>
    </row>
    <row r="276" spans="1:6" hidden="1" x14ac:dyDescent="0.2">
      <c r="A276" s="26" t="s">
        <v>28</v>
      </c>
      <c r="B276" s="26">
        <v>222</v>
      </c>
      <c r="C276" s="131">
        <v>330</v>
      </c>
      <c r="D276" s="132" t="str">
        <f t="shared" ref="D276" si="36">B276&amp;"-"&amp;C276</f>
        <v>222-330</v>
      </c>
    </row>
    <row r="277" spans="1:6" hidden="1" x14ac:dyDescent="0.2">
      <c r="A277" s="26" t="s">
        <v>28</v>
      </c>
      <c r="B277" s="26">
        <v>222</v>
      </c>
      <c r="C277" s="131">
        <v>350</v>
      </c>
      <c r="D277" s="132" t="str">
        <f t="shared" si="21"/>
        <v>222-350</v>
      </c>
    </row>
    <row r="278" spans="1:6" hidden="1" x14ac:dyDescent="0.2">
      <c r="A278" s="26" t="s">
        <v>28</v>
      </c>
      <c r="B278" s="26">
        <v>222</v>
      </c>
      <c r="C278" s="131" t="s">
        <v>423</v>
      </c>
      <c r="D278" s="132" t="str">
        <f t="shared" si="21"/>
        <v>222-350 (2)</v>
      </c>
    </row>
    <row r="279" spans="1:6" hidden="1" x14ac:dyDescent="0.2">
      <c r="A279" s="26" t="s">
        <v>28</v>
      </c>
      <c r="B279" s="26">
        <v>222</v>
      </c>
      <c r="C279" s="131">
        <v>300</v>
      </c>
      <c r="D279" s="132" t="str">
        <f t="shared" si="21"/>
        <v>222-300</v>
      </c>
    </row>
    <row r="280" spans="1:6" hidden="1" x14ac:dyDescent="0.2">
      <c r="A280" s="26" t="s">
        <v>28</v>
      </c>
      <c r="B280" s="26">
        <v>222</v>
      </c>
      <c r="C280" s="131">
        <v>400</v>
      </c>
      <c r="D280" s="132" t="str">
        <f t="shared" si="21"/>
        <v>222-400</v>
      </c>
    </row>
    <row r="281" spans="1:6" hidden="1" x14ac:dyDescent="0.2">
      <c r="A281" s="26" t="s">
        <v>28</v>
      </c>
      <c r="B281" s="26">
        <v>222</v>
      </c>
      <c r="C281" s="131">
        <v>518</v>
      </c>
      <c r="D281" s="132" t="str">
        <f t="shared" ref="D281:D288" si="37">B281&amp;"-"&amp;C281</f>
        <v>222-518</v>
      </c>
    </row>
    <row r="282" spans="1:6" hidden="1" x14ac:dyDescent="0.2">
      <c r="A282" s="26" t="s">
        <v>28</v>
      </c>
      <c r="B282" s="26">
        <v>222</v>
      </c>
      <c r="C282" s="131" t="s">
        <v>424</v>
      </c>
      <c r="D282" s="132" t="str">
        <f t="shared" si="37"/>
        <v>222-518 (2)</v>
      </c>
    </row>
    <row r="283" spans="1:6" hidden="1" x14ac:dyDescent="0.2">
      <c r="A283" s="26" t="s">
        <v>28</v>
      </c>
      <c r="B283" s="26">
        <v>222</v>
      </c>
      <c r="C283" s="131">
        <v>550</v>
      </c>
      <c r="D283" s="132" t="str">
        <f t="shared" si="37"/>
        <v>222-550</v>
      </c>
    </row>
    <row r="284" spans="1:6" hidden="1" x14ac:dyDescent="0.2">
      <c r="A284" s="26" t="s">
        <v>28</v>
      </c>
      <c r="B284" s="26">
        <v>222</v>
      </c>
      <c r="C284" s="131">
        <v>569</v>
      </c>
      <c r="D284" s="132" t="str">
        <f t="shared" si="37"/>
        <v>222-569</v>
      </c>
    </row>
    <row r="285" spans="1:6" hidden="1" x14ac:dyDescent="0.2">
      <c r="A285" s="26" t="s">
        <v>28</v>
      </c>
      <c r="B285" s="26">
        <v>222</v>
      </c>
      <c r="C285" s="131">
        <v>500</v>
      </c>
      <c r="D285" s="132" t="str">
        <f t="shared" si="37"/>
        <v>222-500</v>
      </c>
    </row>
    <row r="286" spans="1:6" hidden="1" x14ac:dyDescent="0.2">
      <c r="A286" s="26" t="s">
        <v>28</v>
      </c>
      <c r="B286" s="26">
        <v>222</v>
      </c>
      <c r="C286" s="131">
        <v>580</v>
      </c>
      <c r="D286" s="132" t="str">
        <f t="shared" si="37"/>
        <v>222-580</v>
      </c>
    </row>
    <row r="287" spans="1:6" hidden="1" x14ac:dyDescent="0.2">
      <c r="A287" s="26" t="s">
        <v>28</v>
      </c>
      <c r="B287" s="26">
        <v>222</v>
      </c>
      <c r="C287" s="131">
        <v>610</v>
      </c>
      <c r="D287" s="132" t="str">
        <f t="shared" si="37"/>
        <v>222-610</v>
      </c>
    </row>
    <row r="288" spans="1:6" hidden="1" x14ac:dyDescent="0.2">
      <c r="A288" s="26" t="s">
        <v>28</v>
      </c>
      <c r="B288" s="26">
        <v>222</v>
      </c>
      <c r="C288" s="131" t="s">
        <v>304</v>
      </c>
      <c r="D288" s="132" t="str">
        <f t="shared" si="37"/>
        <v>222-610 (2)</v>
      </c>
    </row>
    <row r="289" spans="1:6" hidden="1" x14ac:dyDescent="0.2">
      <c r="A289" s="26" t="s">
        <v>28</v>
      </c>
      <c r="B289" s="26">
        <v>222</v>
      </c>
      <c r="C289" s="131">
        <v>641</v>
      </c>
      <c r="D289" s="132" t="str">
        <f t="shared" si="21"/>
        <v>222-641</v>
      </c>
    </row>
    <row r="290" spans="1:6" hidden="1" x14ac:dyDescent="0.2">
      <c r="A290" s="26" t="s">
        <v>28</v>
      </c>
      <c r="B290" s="26">
        <v>222</v>
      </c>
      <c r="C290" s="131">
        <v>642</v>
      </c>
      <c r="D290" s="132" t="str">
        <f t="shared" si="21"/>
        <v>222-642</v>
      </c>
      <c r="E290" s="25">
        <v>5000</v>
      </c>
      <c r="F290" s="27" t="s">
        <v>465</v>
      </c>
    </row>
    <row r="291" spans="1:6" hidden="1" x14ac:dyDescent="0.2">
      <c r="A291" s="26" t="s">
        <v>28</v>
      </c>
      <c r="B291" s="26">
        <v>222</v>
      </c>
      <c r="C291" s="131">
        <v>644</v>
      </c>
      <c r="D291" s="132" t="str">
        <f t="shared" si="21"/>
        <v>222-644</v>
      </c>
    </row>
    <row r="292" spans="1:6" hidden="1" x14ac:dyDescent="0.2">
      <c r="A292" s="26" t="s">
        <v>28</v>
      </c>
      <c r="B292" s="26">
        <v>222</v>
      </c>
      <c r="C292" s="131">
        <v>645</v>
      </c>
      <c r="D292" s="132" t="str">
        <f t="shared" si="21"/>
        <v>222-645</v>
      </c>
    </row>
    <row r="293" spans="1:6" hidden="1" x14ac:dyDescent="0.2">
      <c r="A293" s="26" t="s">
        <v>28</v>
      </c>
      <c r="B293" s="26">
        <v>222</v>
      </c>
      <c r="C293" s="131">
        <v>650</v>
      </c>
      <c r="D293" s="132" t="str">
        <f t="shared" si="21"/>
        <v>222-650</v>
      </c>
      <c r="E293" s="25">
        <v>20000</v>
      </c>
      <c r="F293" s="27" t="s">
        <v>467</v>
      </c>
    </row>
    <row r="294" spans="1:6" hidden="1" x14ac:dyDescent="0.2">
      <c r="A294" s="26" t="s">
        <v>28</v>
      </c>
      <c r="B294" s="26">
        <v>222</v>
      </c>
      <c r="C294" s="131" t="s">
        <v>294</v>
      </c>
      <c r="D294" s="132" t="str">
        <f t="shared" si="21"/>
        <v>222-650 (2)</v>
      </c>
    </row>
    <row r="295" spans="1:6" hidden="1" x14ac:dyDescent="0.2">
      <c r="A295" s="26" t="s">
        <v>28</v>
      </c>
      <c r="B295" s="26">
        <v>222</v>
      </c>
      <c r="C295" s="131">
        <v>736</v>
      </c>
      <c r="D295" s="132" t="str">
        <f t="shared" ref="D295" si="38">B295&amp;"-"&amp;C295</f>
        <v>222-736</v>
      </c>
    </row>
    <row r="296" spans="1:6" hidden="1" x14ac:dyDescent="0.2">
      <c r="A296" s="26" t="s">
        <v>31</v>
      </c>
      <c r="B296" s="26">
        <v>226</v>
      </c>
      <c r="C296" s="131">
        <v>100</v>
      </c>
      <c r="D296" s="132" t="str">
        <f t="shared" si="21"/>
        <v>226-100</v>
      </c>
      <c r="E296" s="25">
        <v>68000</v>
      </c>
      <c r="F296" s="27" t="s">
        <v>468</v>
      </c>
    </row>
    <row r="297" spans="1:6" hidden="1" x14ac:dyDescent="0.2">
      <c r="A297" s="26" t="s">
        <v>31</v>
      </c>
      <c r="B297" s="26">
        <v>226</v>
      </c>
      <c r="C297" s="131">
        <v>320</v>
      </c>
      <c r="D297" s="132" t="str">
        <f t="shared" ref="D297:D411" si="39">B297&amp;"-"&amp;C297</f>
        <v>226-320</v>
      </c>
    </row>
    <row r="298" spans="1:6" hidden="1" x14ac:dyDescent="0.2">
      <c r="A298" s="26" t="s">
        <v>31</v>
      </c>
      <c r="B298" s="26">
        <v>226</v>
      </c>
      <c r="C298" s="131">
        <v>330</v>
      </c>
      <c r="D298" s="132" t="str">
        <f t="shared" ref="D298" si="40">B298&amp;"-"&amp;C298</f>
        <v>226-330</v>
      </c>
    </row>
    <row r="299" spans="1:6" hidden="1" x14ac:dyDescent="0.2">
      <c r="A299" s="26" t="s">
        <v>31</v>
      </c>
      <c r="B299" s="26">
        <v>226</v>
      </c>
      <c r="C299" s="131">
        <v>350</v>
      </c>
      <c r="D299" s="132" t="str">
        <f t="shared" si="39"/>
        <v>226-350</v>
      </c>
    </row>
    <row r="300" spans="1:6" hidden="1" x14ac:dyDescent="0.2">
      <c r="A300" s="26" t="s">
        <v>31</v>
      </c>
      <c r="B300" s="26">
        <v>226</v>
      </c>
      <c r="C300" s="131" t="s">
        <v>423</v>
      </c>
      <c r="D300" s="132" t="str">
        <f t="shared" si="39"/>
        <v>226-350 (2)</v>
      </c>
    </row>
    <row r="301" spans="1:6" hidden="1" x14ac:dyDescent="0.2">
      <c r="A301" s="26" t="s">
        <v>31</v>
      </c>
      <c r="B301" s="26">
        <v>226</v>
      </c>
      <c r="C301" s="131">
        <v>300</v>
      </c>
      <c r="D301" s="132" t="str">
        <f t="shared" si="39"/>
        <v>226-300</v>
      </c>
    </row>
    <row r="302" spans="1:6" hidden="1" x14ac:dyDescent="0.2">
      <c r="A302" s="26" t="s">
        <v>31</v>
      </c>
      <c r="B302" s="26">
        <v>226</v>
      </c>
      <c r="C302" s="131">
        <v>400</v>
      </c>
      <c r="D302" s="132" t="str">
        <f t="shared" si="39"/>
        <v>226-400</v>
      </c>
    </row>
    <row r="303" spans="1:6" hidden="1" x14ac:dyDescent="0.2">
      <c r="A303" s="26" t="s">
        <v>31</v>
      </c>
      <c r="B303" s="26">
        <v>226</v>
      </c>
      <c r="C303" s="131">
        <v>518</v>
      </c>
      <c r="D303" s="132" t="str">
        <f t="shared" ref="D303:D310" si="41">B303&amp;"-"&amp;C303</f>
        <v>226-518</v>
      </c>
    </row>
    <row r="304" spans="1:6" hidden="1" x14ac:dyDescent="0.2">
      <c r="A304" s="26" t="s">
        <v>31</v>
      </c>
      <c r="B304" s="26">
        <v>226</v>
      </c>
      <c r="C304" s="131" t="s">
        <v>424</v>
      </c>
      <c r="D304" s="132" t="str">
        <f t="shared" si="41"/>
        <v>226-518 (2)</v>
      </c>
    </row>
    <row r="305" spans="1:6" hidden="1" x14ac:dyDescent="0.2">
      <c r="A305" s="26" t="s">
        <v>31</v>
      </c>
      <c r="B305" s="26">
        <v>226</v>
      </c>
      <c r="C305" s="131">
        <v>550</v>
      </c>
      <c r="D305" s="132" t="str">
        <f t="shared" si="41"/>
        <v>226-550</v>
      </c>
    </row>
    <row r="306" spans="1:6" hidden="1" x14ac:dyDescent="0.2">
      <c r="A306" s="26" t="s">
        <v>31</v>
      </c>
      <c r="B306" s="26">
        <v>226</v>
      </c>
      <c r="C306" s="131">
        <v>569</v>
      </c>
      <c r="D306" s="132" t="str">
        <f t="shared" si="41"/>
        <v>226-569</v>
      </c>
    </row>
    <row r="307" spans="1:6" hidden="1" x14ac:dyDescent="0.2">
      <c r="A307" s="26" t="s">
        <v>31</v>
      </c>
      <c r="B307" s="26">
        <v>226</v>
      </c>
      <c r="C307" s="131">
        <v>500</v>
      </c>
      <c r="D307" s="132" t="str">
        <f t="shared" si="41"/>
        <v>226-500</v>
      </c>
    </row>
    <row r="308" spans="1:6" hidden="1" x14ac:dyDescent="0.2">
      <c r="A308" s="26" t="s">
        <v>31</v>
      </c>
      <c r="B308" s="26">
        <v>226</v>
      </c>
      <c r="C308" s="131">
        <v>580</v>
      </c>
      <c r="D308" s="132" t="str">
        <f t="shared" si="41"/>
        <v>226-580</v>
      </c>
    </row>
    <row r="309" spans="1:6" hidden="1" x14ac:dyDescent="0.2">
      <c r="A309" s="26" t="s">
        <v>31</v>
      </c>
      <c r="B309" s="26">
        <v>226</v>
      </c>
      <c r="C309" s="131">
        <v>610</v>
      </c>
      <c r="D309" s="132" t="str">
        <f t="shared" si="41"/>
        <v>226-610</v>
      </c>
    </row>
    <row r="310" spans="1:6" hidden="1" x14ac:dyDescent="0.2">
      <c r="A310" s="26" t="s">
        <v>31</v>
      </c>
      <c r="B310" s="26">
        <v>226</v>
      </c>
      <c r="C310" s="131" t="s">
        <v>304</v>
      </c>
      <c r="D310" s="132" t="str">
        <f t="shared" si="41"/>
        <v>226-610 (2)</v>
      </c>
    </row>
    <row r="311" spans="1:6" hidden="1" x14ac:dyDescent="0.2">
      <c r="A311" s="26" t="s">
        <v>31</v>
      </c>
      <c r="B311" s="26">
        <v>226</v>
      </c>
      <c r="C311" s="131">
        <v>641</v>
      </c>
      <c r="D311" s="132" t="str">
        <f t="shared" si="39"/>
        <v>226-641</v>
      </c>
      <c r="E311" s="25">
        <v>2000</v>
      </c>
      <c r="F311" s="27" t="s">
        <v>469</v>
      </c>
    </row>
    <row r="312" spans="1:6" hidden="1" x14ac:dyDescent="0.2">
      <c r="A312" s="26" t="s">
        <v>31</v>
      </c>
      <c r="B312" s="26">
        <v>226</v>
      </c>
      <c r="C312" s="131">
        <v>642</v>
      </c>
      <c r="D312" s="132" t="str">
        <f t="shared" si="39"/>
        <v>226-642</v>
      </c>
    </row>
    <row r="313" spans="1:6" hidden="1" x14ac:dyDescent="0.2">
      <c r="A313" s="26" t="s">
        <v>31</v>
      </c>
      <c r="B313" s="26">
        <v>226</v>
      </c>
      <c r="C313" s="131">
        <v>644</v>
      </c>
      <c r="D313" s="132" t="str">
        <f t="shared" si="39"/>
        <v>226-644</v>
      </c>
    </row>
    <row r="314" spans="1:6" hidden="1" x14ac:dyDescent="0.2">
      <c r="A314" s="26" t="s">
        <v>31</v>
      </c>
      <c r="B314" s="26">
        <v>226</v>
      </c>
      <c r="C314" s="131">
        <v>645</v>
      </c>
      <c r="D314" s="132" t="str">
        <f t="shared" si="39"/>
        <v>226-645</v>
      </c>
    </row>
    <row r="315" spans="1:6" hidden="1" x14ac:dyDescent="0.2">
      <c r="A315" s="26" t="s">
        <v>31</v>
      </c>
      <c r="B315" s="26">
        <v>226</v>
      </c>
      <c r="C315" s="131">
        <v>650</v>
      </c>
      <c r="D315" s="132" t="str">
        <f t="shared" si="39"/>
        <v>226-650</v>
      </c>
      <c r="E315" s="25">
        <v>9200</v>
      </c>
      <c r="F315" s="27" t="s">
        <v>471</v>
      </c>
    </row>
    <row r="316" spans="1:6" hidden="1" x14ac:dyDescent="0.2">
      <c r="A316" s="26" t="s">
        <v>31</v>
      </c>
      <c r="B316" s="26">
        <v>226</v>
      </c>
      <c r="C316" s="131" t="s">
        <v>294</v>
      </c>
      <c r="D316" s="132" t="str">
        <f t="shared" si="39"/>
        <v>226-650 (2)</v>
      </c>
      <c r="E316" s="25">
        <v>3300</v>
      </c>
      <c r="F316" s="27" t="s">
        <v>470</v>
      </c>
    </row>
    <row r="317" spans="1:6" hidden="1" x14ac:dyDescent="0.2">
      <c r="A317" s="26" t="s">
        <v>31</v>
      </c>
      <c r="B317" s="26">
        <v>226</v>
      </c>
      <c r="C317" s="131">
        <v>736</v>
      </c>
      <c r="D317" s="132" t="str">
        <f t="shared" ref="D317" si="42">B317&amp;"-"&amp;C317</f>
        <v>226-736</v>
      </c>
    </row>
    <row r="318" spans="1:6" hidden="1" x14ac:dyDescent="0.2">
      <c r="A318" s="133" t="s">
        <v>249</v>
      </c>
      <c r="B318" s="26">
        <v>228</v>
      </c>
      <c r="C318" s="131">
        <v>100</v>
      </c>
      <c r="D318" s="132" t="str">
        <f t="shared" si="39"/>
        <v>228-100</v>
      </c>
      <c r="E318" s="25">
        <v>76000</v>
      </c>
      <c r="F318" s="27" t="s">
        <v>472</v>
      </c>
    </row>
    <row r="319" spans="1:6" hidden="1" x14ac:dyDescent="0.2">
      <c r="A319" s="133" t="s">
        <v>249</v>
      </c>
      <c r="B319" s="26">
        <v>228</v>
      </c>
      <c r="C319" s="131">
        <v>320</v>
      </c>
      <c r="D319" s="132" t="str">
        <f t="shared" si="39"/>
        <v>228-320</v>
      </c>
    </row>
    <row r="320" spans="1:6" hidden="1" x14ac:dyDescent="0.2">
      <c r="A320" s="133" t="s">
        <v>249</v>
      </c>
      <c r="B320" s="26">
        <v>228</v>
      </c>
      <c r="C320" s="131">
        <v>330</v>
      </c>
      <c r="D320" s="132" t="str">
        <f t="shared" ref="D320" si="43">B320&amp;"-"&amp;C320</f>
        <v>228-330</v>
      </c>
    </row>
    <row r="321" spans="1:6" hidden="1" x14ac:dyDescent="0.2">
      <c r="A321" s="133" t="s">
        <v>249</v>
      </c>
      <c r="B321" s="26">
        <v>228</v>
      </c>
      <c r="C321" s="131">
        <v>350</v>
      </c>
      <c r="D321" s="132" t="str">
        <f t="shared" si="39"/>
        <v>228-350</v>
      </c>
    </row>
    <row r="322" spans="1:6" hidden="1" x14ac:dyDescent="0.2">
      <c r="A322" s="133" t="s">
        <v>249</v>
      </c>
      <c r="B322" s="26">
        <v>228</v>
      </c>
      <c r="C322" s="131" t="s">
        <v>423</v>
      </c>
      <c r="D322" s="132" t="str">
        <f t="shared" si="39"/>
        <v>228-350 (2)</v>
      </c>
    </row>
    <row r="323" spans="1:6" hidden="1" x14ac:dyDescent="0.2">
      <c r="A323" s="133" t="s">
        <v>249</v>
      </c>
      <c r="B323" s="26">
        <v>228</v>
      </c>
      <c r="C323" s="131">
        <v>300</v>
      </c>
      <c r="D323" s="132" t="str">
        <f t="shared" si="39"/>
        <v>228-300</v>
      </c>
    </row>
    <row r="324" spans="1:6" hidden="1" x14ac:dyDescent="0.2">
      <c r="A324" s="133" t="s">
        <v>249</v>
      </c>
      <c r="B324" s="26">
        <v>228</v>
      </c>
      <c r="C324" s="131">
        <v>400</v>
      </c>
      <c r="D324" s="132" t="str">
        <f t="shared" si="39"/>
        <v>228-400</v>
      </c>
    </row>
    <row r="325" spans="1:6" hidden="1" x14ac:dyDescent="0.2">
      <c r="A325" s="133" t="s">
        <v>249</v>
      </c>
      <c r="B325" s="26">
        <v>228</v>
      </c>
      <c r="C325" s="131">
        <v>518</v>
      </c>
      <c r="D325" s="132" t="str">
        <f t="shared" ref="D325:D332" si="44">B325&amp;"-"&amp;C325</f>
        <v>228-518</v>
      </c>
    </row>
    <row r="326" spans="1:6" hidden="1" x14ac:dyDescent="0.2">
      <c r="A326" s="133" t="s">
        <v>249</v>
      </c>
      <c r="B326" s="26">
        <v>228</v>
      </c>
      <c r="C326" s="131" t="s">
        <v>424</v>
      </c>
      <c r="D326" s="132" t="str">
        <f t="shared" si="44"/>
        <v>228-518 (2)</v>
      </c>
    </row>
    <row r="327" spans="1:6" hidden="1" x14ac:dyDescent="0.2">
      <c r="A327" s="133" t="s">
        <v>249</v>
      </c>
      <c r="B327" s="26">
        <v>228</v>
      </c>
      <c r="C327" s="131">
        <v>550</v>
      </c>
      <c r="D327" s="132" t="str">
        <f t="shared" si="44"/>
        <v>228-550</v>
      </c>
    </row>
    <row r="328" spans="1:6" hidden="1" x14ac:dyDescent="0.2">
      <c r="A328" s="133" t="s">
        <v>249</v>
      </c>
      <c r="B328" s="26">
        <v>228</v>
      </c>
      <c r="C328" s="131">
        <v>569</v>
      </c>
      <c r="D328" s="132" t="str">
        <f t="shared" si="44"/>
        <v>228-569</v>
      </c>
    </row>
    <row r="329" spans="1:6" hidden="1" x14ac:dyDescent="0.2">
      <c r="A329" s="133" t="s">
        <v>249</v>
      </c>
      <c r="B329" s="26">
        <v>228</v>
      </c>
      <c r="C329" s="131">
        <v>500</v>
      </c>
      <c r="D329" s="132" t="str">
        <f t="shared" si="44"/>
        <v>228-500</v>
      </c>
    </row>
    <row r="330" spans="1:6" hidden="1" x14ac:dyDescent="0.2">
      <c r="A330" s="133" t="s">
        <v>249</v>
      </c>
      <c r="B330" s="26">
        <v>228</v>
      </c>
      <c r="C330" s="131">
        <v>580</v>
      </c>
      <c r="D330" s="132" t="str">
        <f t="shared" si="44"/>
        <v>228-580</v>
      </c>
    </row>
    <row r="331" spans="1:6" hidden="1" x14ac:dyDescent="0.2">
      <c r="A331" s="133" t="s">
        <v>249</v>
      </c>
      <c r="B331" s="26">
        <v>228</v>
      </c>
      <c r="C331" s="131">
        <v>610</v>
      </c>
      <c r="D331" s="132" t="str">
        <f t="shared" si="44"/>
        <v>228-610</v>
      </c>
    </row>
    <row r="332" spans="1:6" hidden="1" x14ac:dyDescent="0.2">
      <c r="A332" s="133" t="s">
        <v>249</v>
      </c>
      <c r="B332" s="26">
        <v>228</v>
      </c>
      <c r="C332" s="131" t="s">
        <v>304</v>
      </c>
      <c r="D332" s="132" t="str">
        <f t="shared" si="44"/>
        <v>228-610 (2)</v>
      </c>
    </row>
    <row r="333" spans="1:6" hidden="1" x14ac:dyDescent="0.2">
      <c r="A333" s="133" t="s">
        <v>249</v>
      </c>
      <c r="B333" s="26">
        <v>228</v>
      </c>
      <c r="C333" s="131">
        <v>641</v>
      </c>
      <c r="D333" s="132" t="str">
        <f t="shared" si="39"/>
        <v>228-641</v>
      </c>
    </row>
    <row r="334" spans="1:6" hidden="1" x14ac:dyDescent="0.2">
      <c r="A334" s="133" t="s">
        <v>249</v>
      </c>
      <c r="B334" s="26">
        <v>228</v>
      </c>
      <c r="C334" s="131">
        <v>642</v>
      </c>
      <c r="D334" s="132" t="str">
        <f t="shared" si="39"/>
        <v>228-642</v>
      </c>
      <c r="E334" s="25">
        <v>2000</v>
      </c>
      <c r="F334" s="27" t="s">
        <v>474</v>
      </c>
    </row>
    <row r="335" spans="1:6" hidden="1" x14ac:dyDescent="0.2">
      <c r="A335" s="133" t="s">
        <v>249</v>
      </c>
      <c r="B335" s="26">
        <v>228</v>
      </c>
      <c r="C335" s="131">
        <v>644</v>
      </c>
      <c r="D335" s="132" t="str">
        <f t="shared" si="39"/>
        <v>228-644</v>
      </c>
      <c r="E335" s="25">
        <v>1500</v>
      </c>
    </row>
    <row r="336" spans="1:6" hidden="1" x14ac:dyDescent="0.2">
      <c r="A336" s="133" t="s">
        <v>249</v>
      </c>
      <c r="B336" s="26">
        <v>228</v>
      </c>
      <c r="C336" s="131">
        <v>645</v>
      </c>
      <c r="D336" s="132" t="str">
        <f t="shared" si="39"/>
        <v>228-645</v>
      </c>
    </row>
    <row r="337" spans="1:6" hidden="1" x14ac:dyDescent="0.2">
      <c r="A337" s="133" t="s">
        <v>249</v>
      </c>
      <c r="B337" s="26">
        <v>228</v>
      </c>
      <c r="C337" s="131">
        <v>650</v>
      </c>
      <c r="D337" s="132" t="str">
        <f t="shared" si="39"/>
        <v>228-650</v>
      </c>
      <c r="E337" s="25">
        <v>10000</v>
      </c>
      <c r="F337" s="27" t="s">
        <v>473</v>
      </c>
    </row>
    <row r="338" spans="1:6" hidden="1" x14ac:dyDescent="0.2">
      <c r="A338" s="133" t="s">
        <v>249</v>
      </c>
      <c r="B338" s="26">
        <v>228</v>
      </c>
      <c r="C338" s="131" t="s">
        <v>294</v>
      </c>
      <c r="D338" s="132" t="str">
        <f t="shared" si="39"/>
        <v>228-650 (2)</v>
      </c>
      <c r="F338" s="27" t="s">
        <v>475</v>
      </c>
    </row>
    <row r="339" spans="1:6" hidden="1" x14ac:dyDescent="0.2">
      <c r="A339" s="133" t="s">
        <v>249</v>
      </c>
      <c r="B339" s="26">
        <v>228</v>
      </c>
      <c r="C339" s="131">
        <v>736</v>
      </c>
      <c r="D339" s="132" t="str">
        <f t="shared" ref="D339" si="45">B339&amp;"-"&amp;C339</f>
        <v>228-736</v>
      </c>
    </row>
    <row r="340" spans="1:6" hidden="1" x14ac:dyDescent="0.2">
      <c r="A340" s="26" t="s">
        <v>34</v>
      </c>
      <c r="B340" s="26">
        <v>230</v>
      </c>
      <c r="C340" s="131">
        <v>100</v>
      </c>
      <c r="D340" s="132" t="str">
        <f t="shared" si="39"/>
        <v>230-100</v>
      </c>
      <c r="E340" s="25">
        <v>66000</v>
      </c>
      <c r="F340" s="27" t="s">
        <v>476</v>
      </c>
    </row>
    <row r="341" spans="1:6" hidden="1" x14ac:dyDescent="0.2">
      <c r="A341" s="26" t="s">
        <v>34</v>
      </c>
      <c r="B341" s="26">
        <v>230</v>
      </c>
      <c r="C341" s="131">
        <v>320</v>
      </c>
      <c r="D341" s="132" t="str">
        <f t="shared" si="39"/>
        <v>230-320</v>
      </c>
    </row>
    <row r="342" spans="1:6" hidden="1" x14ac:dyDescent="0.2">
      <c r="A342" s="26" t="s">
        <v>34</v>
      </c>
      <c r="B342" s="26">
        <v>230</v>
      </c>
      <c r="C342" s="131">
        <v>330</v>
      </c>
      <c r="D342" s="132" t="str">
        <f t="shared" ref="D342" si="46">B342&amp;"-"&amp;C342</f>
        <v>230-330</v>
      </c>
    </row>
    <row r="343" spans="1:6" hidden="1" x14ac:dyDescent="0.2">
      <c r="A343" s="26" t="s">
        <v>34</v>
      </c>
      <c r="B343" s="26">
        <v>230</v>
      </c>
      <c r="C343" s="131">
        <v>350</v>
      </c>
      <c r="D343" s="132" t="str">
        <f t="shared" si="39"/>
        <v>230-350</v>
      </c>
    </row>
    <row r="344" spans="1:6" hidden="1" x14ac:dyDescent="0.2">
      <c r="A344" s="26" t="s">
        <v>34</v>
      </c>
      <c r="B344" s="26">
        <v>230</v>
      </c>
      <c r="C344" s="131" t="s">
        <v>423</v>
      </c>
      <c r="D344" s="132" t="str">
        <f t="shared" si="39"/>
        <v>230-350 (2)</v>
      </c>
    </row>
    <row r="345" spans="1:6" hidden="1" x14ac:dyDescent="0.2">
      <c r="A345" s="26" t="s">
        <v>34</v>
      </c>
      <c r="B345" s="26">
        <v>230</v>
      </c>
      <c r="C345" s="131">
        <v>300</v>
      </c>
      <c r="D345" s="132" t="str">
        <f t="shared" si="39"/>
        <v>230-300</v>
      </c>
    </row>
    <row r="346" spans="1:6" hidden="1" x14ac:dyDescent="0.2">
      <c r="A346" s="26" t="s">
        <v>34</v>
      </c>
      <c r="B346" s="26">
        <v>230</v>
      </c>
      <c r="C346" s="131">
        <v>400</v>
      </c>
      <c r="D346" s="132" t="str">
        <f t="shared" si="39"/>
        <v>230-400</v>
      </c>
    </row>
    <row r="347" spans="1:6" hidden="1" x14ac:dyDescent="0.2">
      <c r="A347" s="26" t="s">
        <v>34</v>
      </c>
      <c r="B347" s="26">
        <v>230</v>
      </c>
      <c r="C347" s="131">
        <v>518</v>
      </c>
      <c r="D347" s="132" t="str">
        <f t="shared" ref="D347:D354" si="47">B347&amp;"-"&amp;C347</f>
        <v>230-518</v>
      </c>
    </row>
    <row r="348" spans="1:6" hidden="1" x14ac:dyDescent="0.2">
      <c r="A348" s="26" t="s">
        <v>34</v>
      </c>
      <c r="B348" s="26">
        <v>230</v>
      </c>
      <c r="C348" s="131" t="s">
        <v>424</v>
      </c>
      <c r="D348" s="132" t="str">
        <f t="shared" si="47"/>
        <v>230-518 (2)</v>
      </c>
    </row>
    <row r="349" spans="1:6" hidden="1" x14ac:dyDescent="0.2">
      <c r="A349" s="26" t="s">
        <v>34</v>
      </c>
      <c r="B349" s="26">
        <v>230</v>
      </c>
      <c r="C349" s="131">
        <v>550</v>
      </c>
      <c r="D349" s="132" t="str">
        <f t="shared" si="47"/>
        <v>230-550</v>
      </c>
    </row>
    <row r="350" spans="1:6" hidden="1" x14ac:dyDescent="0.2">
      <c r="A350" s="26" t="s">
        <v>34</v>
      </c>
      <c r="B350" s="26">
        <v>230</v>
      </c>
      <c r="C350" s="131">
        <v>569</v>
      </c>
      <c r="D350" s="132" t="str">
        <f t="shared" si="47"/>
        <v>230-569</v>
      </c>
    </row>
    <row r="351" spans="1:6" hidden="1" x14ac:dyDescent="0.2">
      <c r="A351" s="26" t="s">
        <v>34</v>
      </c>
      <c r="B351" s="26">
        <v>230</v>
      </c>
      <c r="C351" s="131">
        <v>500</v>
      </c>
      <c r="D351" s="132" t="str">
        <f t="shared" si="47"/>
        <v>230-500</v>
      </c>
    </row>
    <row r="352" spans="1:6" hidden="1" x14ac:dyDescent="0.2">
      <c r="A352" s="26" t="s">
        <v>34</v>
      </c>
      <c r="B352" s="26">
        <v>230</v>
      </c>
      <c r="C352" s="131">
        <v>580</v>
      </c>
      <c r="D352" s="132" t="str">
        <f t="shared" si="47"/>
        <v>230-580</v>
      </c>
    </row>
    <row r="353" spans="1:6" hidden="1" x14ac:dyDescent="0.2">
      <c r="A353" s="26" t="s">
        <v>34</v>
      </c>
      <c r="B353" s="26">
        <v>230</v>
      </c>
      <c r="C353" s="131">
        <v>610</v>
      </c>
      <c r="D353" s="132" t="str">
        <f t="shared" si="47"/>
        <v>230-610</v>
      </c>
      <c r="E353" s="25">
        <v>6737</v>
      </c>
      <c r="F353" s="27" t="s">
        <v>477</v>
      </c>
    </row>
    <row r="354" spans="1:6" hidden="1" x14ac:dyDescent="0.2">
      <c r="A354" s="26" t="s">
        <v>34</v>
      </c>
      <c r="B354" s="26">
        <v>230</v>
      </c>
      <c r="C354" s="131" t="s">
        <v>304</v>
      </c>
      <c r="D354" s="132" t="str">
        <f t="shared" si="47"/>
        <v>230-610 (2)</v>
      </c>
    </row>
    <row r="355" spans="1:6" hidden="1" x14ac:dyDescent="0.2">
      <c r="A355" s="26" t="s">
        <v>34</v>
      </c>
      <c r="B355" s="26">
        <v>230</v>
      </c>
      <c r="C355" s="131">
        <v>641</v>
      </c>
      <c r="D355" s="132" t="str">
        <f t="shared" si="39"/>
        <v>230-641</v>
      </c>
    </row>
    <row r="356" spans="1:6" hidden="1" x14ac:dyDescent="0.2">
      <c r="A356" s="26" t="s">
        <v>34</v>
      </c>
      <c r="B356" s="26">
        <v>230</v>
      </c>
      <c r="C356" s="131">
        <v>642</v>
      </c>
      <c r="D356" s="132" t="str">
        <f t="shared" si="39"/>
        <v>230-642</v>
      </c>
    </row>
    <row r="357" spans="1:6" hidden="1" x14ac:dyDescent="0.2">
      <c r="A357" s="26" t="s">
        <v>34</v>
      </c>
      <c r="B357" s="26">
        <v>230</v>
      </c>
      <c r="C357" s="131">
        <v>644</v>
      </c>
      <c r="D357" s="132" t="str">
        <f t="shared" si="39"/>
        <v>230-644</v>
      </c>
    </row>
    <row r="358" spans="1:6" hidden="1" x14ac:dyDescent="0.2">
      <c r="A358" s="26" t="s">
        <v>34</v>
      </c>
      <c r="B358" s="26">
        <v>230</v>
      </c>
      <c r="C358" s="131">
        <v>645</v>
      </c>
      <c r="D358" s="132" t="str">
        <f t="shared" si="39"/>
        <v>230-645</v>
      </c>
    </row>
    <row r="359" spans="1:6" hidden="1" x14ac:dyDescent="0.2">
      <c r="A359" s="26" t="s">
        <v>34</v>
      </c>
      <c r="B359" s="26">
        <v>230</v>
      </c>
      <c r="C359" s="131">
        <v>650</v>
      </c>
      <c r="D359" s="132" t="str">
        <f t="shared" si="39"/>
        <v>230-650</v>
      </c>
    </row>
    <row r="360" spans="1:6" hidden="1" x14ac:dyDescent="0.2">
      <c r="A360" s="26" t="s">
        <v>34</v>
      </c>
      <c r="B360" s="26">
        <v>230</v>
      </c>
      <c r="C360" s="131" t="s">
        <v>294</v>
      </c>
      <c r="D360" s="132" t="str">
        <f t="shared" si="39"/>
        <v>230-650 (2)</v>
      </c>
      <c r="E360" s="25">
        <v>5500</v>
      </c>
      <c r="F360" s="27" t="s">
        <v>470</v>
      </c>
    </row>
    <row r="361" spans="1:6" hidden="1" x14ac:dyDescent="0.2">
      <c r="A361" s="26" t="s">
        <v>34</v>
      </c>
      <c r="B361" s="26">
        <v>230</v>
      </c>
      <c r="C361" s="131">
        <v>736</v>
      </c>
      <c r="D361" s="132" t="str">
        <f t="shared" si="39"/>
        <v>230-736</v>
      </c>
    </row>
    <row r="362" spans="1:6" hidden="1" x14ac:dyDescent="0.2">
      <c r="A362" s="26" t="s">
        <v>37</v>
      </c>
      <c r="B362" s="26">
        <v>238</v>
      </c>
      <c r="C362" s="131">
        <v>100</v>
      </c>
      <c r="D362" s="132" t="str">
        <f t="shared" si="39"/>
        <v>238-100</v>
      </c>
      <c r="E362" s="25">
        <v>32000</v>
      </c>
      <c r="F362" s="27" t="s">
        <v>468</v>
      </c>
    </row>
    <row r="363" spans="1:6" hidden="1" x14ac:dyDescent="0.2">
      <c r="A363" s="26" t="s">
        <v>37</v>
      </c>
      <c r="B363" s="26">
        <v>238</v>
      </c>
      <c r="C363" s="131">
        <v>320</v>
      </c>
      <c r="D363" s="132" t="str">
        <f t="shared" si="39"/>
        <v>238-320</v>
      </c>
    </row>
    <row r="364" spans="1:6" hidden="1" x14ac:dyDescent="0.2">
      <c r="A364" s="26" t="s">
        <v>37</v>
      </c>
      <c r="B364" s="26">
        <v>238</v>
      </c>
      <c r="C364" s="131">
        <v>330</v>
      </c>
      <c r="D364" s="132" t="str">
        <f t="shared" ref="D364" si="48">B364&amp;"-"&amp;C364</f>
        <v>238-330</v>
      </c>
    </row>
    <row r="365" spans="1:6" hidden="1" x14ac:dyDescent="0.2">
      <c r="A365" s="26" t="s">
        <v>37</v>
      </c>
      <c r="B365" s="26">
        <v>238</v>
      </c>
      <c r="C365" s="131">
        <v>350</v>
      </c>
      <c r="D365" s="132" t="str">
        <f t="shared" si="39"/>
        <v>238-350</v>
      </c>
    </row>
    <row r="366" spans="1:6" hidden="1" x14ac:dyDescent="0.2">
      <c r="A366" s="26" t="s">
        <v>37</v>
      </c>
      <c r="B366" s="26">
        <v>238</v>
      </c>
      <c r="C366" s="131" t="s">
        <v>423</v>
      </c>
      <c r="D366" s="132" t="str">
        <f t="shared" si="39"/>
        <v>238-350 (2)</v>
      </c>
    </row>
    <row r="367" spans="1:6" hidden="1" x14ac:dyDescent="0.2">
      <c r="A367" s="26" t="s">
        <v>37</v>
      </c>
      <c r="B367" s="26">
        <v>238</v>
      </c>
      <c r="C367" s="131">
        <v>300</v>
      </c>
      <c r="D367" s="132" t="str">
        <f t="shared" si="39"/>
        <v>238-300</v>
      </c>
    </row>
    <row r="368" spans="1:6" hidden="1" x14ac:dyDescent="0.2">
      <c r="A368" s="26" t="s">
        <v>37</v>
      </c>
      <c r="B368" s="26">
        <v>238</v>
      </c>
      <c r="C368" s="131">
        <v>400</v>
      </c>
      <c r="D368" s="132" t="str">
        <f t="shared" si="39"/>
        <v>238-400</v>
      </c>
    </row>
    <row r="369" spans="1:6" hidden="1" x14ac:dyDescent="0.2">
      <c r="A369" s="26" t="s">
        <v>37</v>
      </c>
      <c r="B369" s="26">
        <v>238</v>
      </c>
      <c r="C369" s="131">
        <v>518</v>
      </c>
      <c r="D369" s="132" t="str">
        <f t="shared" ref="D369:D376" si="49">B369&amp;"-"&amp;C369</f>
        <v>238-518</v>
      </c>
    </row>
    <row r="370" spans="1:6" hidden="1" x14ac:dyDescent="0.2">
      <c r="A370" s="26" t="s">
        <v>37</v>
      </c>
      <c r="B370" s="26">
        <v>238</v>
      </c>
      <c r="C370" s="131" t="s">
        <v>424</v>
      </c>
      <c r="D370" s="132" t="str">
        <f t="shared" si="49"/>
        <v>238-518 (2)</v>
      </c>
    </row>
    <row r="371" spans="1:6" hidden="1" x14ac:dyDescent="0.2">
      <c r="A371" s="26" t="s">
        <v>37</v>
      </c>
      <c r="B371" s="26">
        <v>238</v>
      </c>
      <c r="C371" s="131">
        <v>550</v>
      </c>
      <c r="D371" s="132" t="str">
        <f t="shared" si="49"/>
        <v>238-550</v>
      </c>
    </row>
    <row r="372" spans="1:6" hidden="1" x14ac:dyDescent="0.2">
      <c r="A372" s="26" t="s">
        <v>37</v>
      </c>
      <c r="B372" s="26">
        <v>238</v>
      </c>
      <c r="C372" s="131">
        <v>569</v>
      </c>
      <c r="D372" s="132" t="str">
        <f t="shared" si="49"/>
        <v>238-569</v>
      </c>
    </row>
    <row r="373" spans="1:6" hidden="1" x14ac:dyDescent="0.2">
      <c r="A373" s="26" t="s">
        <v>37</v>
      </c>
      <c r="B373" s="26">
        <v>238</v>
      </c>
      <c r="C373" s="131">
        <v>500</v>
      </c>
      <c r="D373" s="132" t="str">
        <f t="shared" si="49"/>
        <v>238-500</v>
      </c>
    </row>
    <row r="374" spans="1:6" hidden="1" x14ac:dyDescent="0.2">
      <c r="A374" s="26" t="s">
        <v>37</v>
      </c>
      <c r="B374" s="26">
        <v>238</v>
      </c>
      <c r="C374" s="131">
        <v>580</v>
      </c>
      <c r="D374" s="132" t="str">
        <f t="shared" si="49"/>
        <v>238-580</v>
      </c>
    </row>
    <row r="375" spans="1:6" hidden="1" x14ac:dyDescent="0.2">
      <c r="A375" s="26" t="s">
        <v>37</v>
      </c>
      <c r="B375" s="26">
        <v>238</v>
      </c>
      <c r="C375" s="131">
        <v>610</v>
      </c>
      <c r="D375" s="132" t="str">
        <f t="shared" si="49"/>
        <v>238-610</v>
      </c>
      <c r="E375" s="25">
        <v>3500</v>
      </c>
      <c r="F375" s="27" t="s">
        <v>478</v>
      </c>
    </row>
    <row r="376" spans="1:6" hidden="1" x14ac:dyDescent="0.2">
      <c r="A376" s="26" t="s">
        <v>37</v>
      </c>
      <c r="B376" s="26">
        <v>238</v>
      </c>
      <c r="C376" s="131" t="s">
        <v>304</v>
      </c>
      <c r="D376" s="132" t="str">
        <f t="shared" si="49"/>
        <v>238-610 (2)</v>
      </c>
    </row>
    <row r="377" spans="1:6" hidden="1" x14ac:dyDescent="0.2">
      <c r="A377" s="26" t="s">
        <v>37</v>
      </c>
      <c r="B377" s="26">
        <v>238</v>
      </c>
      <c r="C377" s="131">
        <v>641</v>
      </c>
      <c r="D377" s="132" t="str">
        <f t="shared" si="39"/>
        <v>238-641</v>
      </c>
    </row>
    <row r="378" spans="1:6" hidden="1" x14ac:dyDescent="0.2">
      <c r="A378" s="26" t="s">
        <v>37</v>
      </c>
      <c r="B378" s="26">
        <v>238</v>
      </c>
      <c r="C378" s="131">
        <v>642</v>
      </c>
      <c r="D378" s="132" t="str">
        <f t="shared" si="39"/>
        <v>238-642</v>
      </c>
    </row>
    <row r="379" spans="1:6" hidden="1" x14ac:dyDescent="0.2">
      <c r="A379" s="26" t="s">
        <v>37</v>
      </c>
      <c r="B379" s="26">
        <v>238</v>
      </c>
      <c r="C379" s="131">
        <v>644</v>
      </c>
      <c r="D379" s="132" t="str">
        <f t="shared" si="39"/>
        <v>238-644</v>
      </c>
    </row>
    <row r="380" spans="1:6" hidden="1" x14ac:dyDescent="0.2">
      <c r="A380" s="26" t="s">
        <v>37</v>
      </c>
      <c r="B380" s="26">
        <v>238</v>
      </c>
      <c r="C380" s="131">
        <v>645</v>
      </c>
      <c r="D380" s="132" t="str">
        <f t="shared" si="39"/>
        <v>238-645</v>
      </c>
    </row>
    <row r="381" spans="1:6" hidden="1" x14ac:dyDescent="0.2">
      <c r="A381" s="26" t="s">
        <v>37</v>
      </c>
      <c r="B381" s="26">
        <v>238</v>
      </c>
      <c r="C381" s="131">
        <v>650</v>
      </c>
      <c r="D381" s="132" t="str">
        <f t="shared" si="39"/>
        <v>238-650</v>
      </c>
    </row>
    <row r="382" spans="1:6" hidden="1" x14ac:dyDescent="0.2">
      <c r="A382" s="26" t="s">
        <v>37</v>
      </c>
      <c r="B382" s="26">
        <v>238</v>
      </c>
      <c r="C382" s="131" t="s">
        <v>294</v>
      </c>
      <c r="D382" s="132" t="str">
        <f t="shared" si="39"/>
        <v>238-650 (2)</v>
      </c>
    </row>
    <row r="383" spans="1:6" hidden="1" x14ac:dyDescent="0.2">
      <c r="A383" s="26" t="s">
        <v>37</v>
      </c>
      <c r="B383" s="26">
        <v>238</v>
      </c>
      <c r="C383" s="131">
        <v>736</v>
      </c>
      <c r="D383" s="132" t="str">
        <f t="shared" ref="D383" si="50">B383&amp;"-"&amp;C383</f>
        <v>238-736</v>
      </c>
    </row>
    <row r="384" spans="1:6" hidden="1" x14ac:dyDescent="0.2">
      <c r="A384" s="133" t="s">
        <v>255</v>
      </c>
      <c r="B384" s="26">
        <v>244</v>
      </c>
      <c r="C384" s="131">
        <v>100</v>
      </c>
      <c r="D384" s="132" t="str">
        <f t="shared" si="39"/>
        <v>244-100</v>
      </c>
      <c r="E384" s="25">
        <v>35096</v>
      </c>
      <c r="F384" s="27" t="s">
        <v>479</v>
      </c>
    </row>
    <row r="385" spans="1:6" hidden="1" x14ac:dyDescent="0.2">
      <c r="A385" s="133" t="s">
        <v>255</v>
      </c>
      <c r="B385" s="26">
        <v>244</v>
      </c>
      <c r="C385" s="131">
        <v>320</v>
      </c>
      <c r="D385" s="132" t="str">
        <f t="shared" si="39"/>
        <v>244-320</v>
      </c>
    </row>
    <row r="386" spans="1:6" hidden="1" x14ac:dyDescent="0.2">
      <c r="A386" s="133" t="s">
        <v>255</v>
      </c>
      <c r="B386" s="26">
        <v>244</v>
      </c>
      <c r="C386" s="131">
        <v>330</v>
      </c>
      <c r="D386" s="132" t="str">
        <f t="shared" ref="D386" si="51">B386&amp;"-"&amp;C386</f>
        <v>244-330</v>
      </c>
      <c r="E386" s="25">
        <v>800</v>
      </c>
      <c r="F386" s="27" t="s">
        <v>480</v>
      </c>
    </row>
    <row r="387" spans="1:6" hidden="1" x14ac:dyDescent="0.2">
      <c r="A387" s="133" t="s">
        <v>255</v>
      </c>
      <c r="B387" s="26">
        <v>244</v>
      </c>
      <c r="C387" s="131">
        <v>350</v>
      </c>
      <c r="D387" s="132" t="str">
        <f t="shared" si="39"/>
        <v>244-350</v>
      </c>
    </row>
    <row r="388" spans="1:6" hidden="1" x14ac:dyDescent="0.2">
      <c r="A388" s="133" t="s">
        <v>255</v>
      </c>
      <c r="B388" s="26">
        <v>244</v>
      </c>
      <c r="C388" s="131" t="s">
        <v>423</v>
      </c>
      <c r="D388" s="132" t="str">
        <f t="shared" si="39"/>
        <v>244-350 (2)</v>
      </c>
    </row>
    <row r="389" spans="1:6" hidden="1" x14ac:dyDescent="0.2">
      <c r="A389" s="133" t="s">
        <v>255</v>
      </c>
      <c r="B389" s="26">
        <v>244</v>
      </c>
      <c r="C389" s="131">
        <v>300</v>
      </c>
      <c r="D389" s="132" t="str">
        <f t="shared" si="39"/>
        <v>244-300</v>
      </c>
    </row>
    <row r="390" spans="1:6" hidden="1" x14ac:dyDescent="0.2">
      <c r="A390" s="133" t="s">
        <v>255</v>
      </c>
      <c r="B390" s="26">
        <v>244</v>
      </c>
      <c r="C390" s="131">
        <v>400</v>
      </c>
      <c r="D390" s="132" t="str">
        <f t="shared" si="39"/>
        <v>244-400</v>
      </c>
    </row>
    <row r="391" spans="1:6" hidden="1" x14ac:dyDescent="0.2">
      <c r="A391" s="133" t="s">
        <v>255</v>
      </c>
      <c r="B391" s="26">
        <v>244</v>
      </c>
      <c r="C391" s="131">
        <v>518</v>
      </c>
      <c r="D391" s="132" t="str">
        <f t="shared" ref="D391:D398" si="52">B391&amp;"-"&amp;C391</f>
        <v>244-518</v>
      </c>
      <c r="E391" s="25">
        <v>3000</v>
      </c>
      <c r="F391" s="27" t="s">
        <v>439</v>
      </c>
    </row>
    <row r="392" spans="1:6" hidden="1" x14ac:dyDescent="0.2">
      <c r="A392" s="133" t="s">
        <v>255</v>
      </c>
      <c r="B392" s="26">
        <v>244</v>
      </c>
      <c r="C392" s="131" t="s">
        <v>424</v>
      </c>
      <c r="D392" s="132" t="str">
        <f t="shared" si="52"/>
        <v>244-518 (2)</v>
      </c>
      <c r="F392" s="27" t="s">
        <v>481</v>
      </c>
    </row>
    <row r="393" spans="1:6" hidden="1" x14ac:dyDescent="0.2">
      <c r="A393" s="133" t="s">
        <v>255</v>
      </c>
      <c r="B393" s="26">
        <v>244</v>
      </c>
      <c r="C393" s="131">
        <v>550</v>
      </c>
      <c r="D393" s="132" t="str">
        <f t="shared" si="52"/>
        <v>244-550</v>
      </c>
    </row>
    <row r="394" spans="1:6" hidden="1" x14ac:dyDescent="0.2">
      <c r="A394" s="133" t="s">
        <v>255</v>
      </c>
      <c r="B394" s="26">
        <v>244</v>
      </c>
      <c r="C394" s="131">
        <v>569</v>
      </c>
      <c r="D394" s="132" t="str">
        <f t="shared" si="52"/>
        <v>244-569</v>
      </c>
    </row>
    <row r="395" spans="1:6" hidden="1" x14ac:dyDescent="0.2">
      <c r="A395" s="133" t="s">
        <v>255</v>
      </c>
      <c r="B395" s="26">
        <v>244</v>
      </c>
      <c r="C395" s="131">
        <v>500</v>
      </c>
      <c r="D395" s="132" t="str">
        <f t="shared" si="52"/>
        <v>244-500</v>
      </c>
    </row>
    <row r="396" spans="1:6" hidden="1" x14ac:dyDescent="0.2">
      <c r="A396" s="133" t="s">
        <v>255</v>
      </c>
      <c r="B396" s="26">
        <v>244</v>
      </c>
      <c r="C396" s="131">
        <v>580</v>
      </c>
      <c r="D396" s="132" t="str">
        <f t="shared" si="52"/>
        <v>244-580</v>
      </c>
    </row>
    <row r="397" spans="1:6" hidden="1" x14ac:dyDescent="0.2">
      <c r="A397" s="133" t="s">
        <v>255</v>
      </c>
      <c r="B397" s="26">
        <v>244</v>
      </c>
      <c r="C397" s="131">
        <v>610</v>
      </c>
      <c r="D397" s="132" t="str">
        <f t="shared" si="52"/>
        <v>244-610</v>
      </c>
      <c r="E397" s="25">
        <v>3440</v>
      </c>
      <c r="F397" s="27" t="s">
        <v>482</v>
      </c>
    </row>
    <row r="398" spans="1:6" hidden="1" x14ac:dyDescent="0.2">
      <c r="A398" s="133" t="s">
        <v>255</v>
      </c>
      <c r="B398" s="26">
        <v>244</v>
      </c>
      <c r="C398" s="131" t="s">
        <v>304</v>
      </c>
      <c r="D398" s="132" t="str">
        <f t="shared" si="52"/>
        <v>244-610 (2)</v>
      </c>
    </row>
    <row r="399" spans="1:6" hidden="1" x14ac:dyDescent="0.2">
      <c r="A399" s="133" t="s">
        <v>255</v>
      </c>
      <c r="B399" s="26">
        <v>244</v>
      </c>
      <c r="C399" s="131">
        <v>641</v>
      </c>
      <c r="D399" s="132" t="str">
        <f t="shared" si="39"/>
        <v>244-641</v>
      </c>
      <c r="E399" s="25">
        <v>4000</v>
      </c>
    </row>
    <row r="400" spans="1:6" hidden="1" x14ac:dyDescent="0.2">
      <c r="A400" s="133" t="s">
        <v>255</v>
      </c>
      <c r="B400" s="26">
        <v>244</v>
      </c>
      <c r="C400" s="131">
        <v>642</v>
      </c>
      <c r="D400" s="132" t="str">
        <f t="shared" si="39"/>
        <v>244-642</v>
      </c>
    </row>
    <row r="401" spans="1:6" hidden="1" x14ac:dyDescent="0.2">
      <c r="A401" s="133" t="s">
        <v>255</v>
      </c>
      <c r="B401" s="26">
        <v>244</v>
      </c>
      <c r="C401" s="131">
        <v>644</v>
      </c>
      <c r="D401" s="132" t="str">
        <f t="shared" si="39"/>
        <v>244-644</v>
      </c>
      <c r="E401" s="25">
        <v>3000</v>
      </c>
    </row>
    <row r="402" spans="1:6" hidden="1" x14ac:dyDescent="0.2">
      <c r="A402" s="133" t="s">
        <v>255</v>
      </c>
      <c r="B402" s="26">
        <v>244</v>
      </c>
      <c r="C402" s="131">
        <v>645</v>
      </c>
      <c r="D402" s="132" t="str">
        <f t="shared" si="39"/>
        <v>244-645</v>
      </c>
    </row>
    <row r="403" spans="1:6" hidden="1" x14ac:dyDescent="0.2">
      <c r="A403" s="133" t="s">
        <v>255</v>
      </c>
      <c r="B403" s="26">
        <v>244</v>
      </c>
      <c r="C403" s="131">
        <v>650</v>
      </c>
      <c r="D403" s="132" t="str">
        <f t="shared" si="39"/>
        <v>244-650</v>
      </c>
      <c r="E403" s="25">
        <v>28000</v>
      </c>
      <c r="F403" s="27" t="s">
        <v>483</v>
      </c>
    </row>
    <row r="404" spans="1:6" hidden="1" x14ac:dyDescent="0.2">
      <c r="A404" s="133" t="s">
        <v>255</v>
      </c>
      <c r="B404" s="26">
        <v>244</v>
      </c>
      <c r="C404" s="131" t="s">
        <v>294</v>
      </c>
      <c r="D404" s="132" t="str">
        <f t="shared" si="39"/>
        <v>244-650 (2)</v>
      </c>
      <c r="E404" s="25">
        <v>3000</v>
      </c>
      <c r="F404" s="27" t="s">
        <v>470</v>
      </c>
    </row>
    <row r="405" spans="1:6" hidden="1" x14ac:dyDescent="0.2">
      <c r="A405" s="133" t="s">
        <v>255</v>
      </c>
      <c r="B405" s="26">
        <v>244</v>
      </c>
      <c r="C405" s="131">
        <v>736</v>
      </c>
      <c r="D405" s="132" t="str">
        <f t="shared" ref="D405" si="53">B405&amp;"-"&amp;C405</f>
        <v>244-736</v>
      </c>
    </row>
    <row r="406" spans="1:6" hidden="1" x14ac:dyDescent="0.2">
      <c r="A406" s="26" t="s">
        <v>39</v>
      </c>
      <c r="B406" s="26">
        <v>250</v>
      </c>
      <c r="C406" s="131">
        <v>100</v>
      </c>
      <c r="D406" s="132" t="str">
        <f t="shared" si="39"/>
        <v>250-100</v>
      </c>
      <c r="E406" s="25">
        <v>63600</v>
      </c>
      <c r="F406" s="27" t="s">
        <v>485</v>
      </c>
    </row>
    <row r="407" spans="1:6" hidden="1" x14ac:dyDescent="0.2">
      <c r="A407" s="26" t="s">
        <v>39</v>
      </c>
      <c r="B407" s="26">
        <v>250</v>
      </c>
      <c r="C407" s="131">
        <v>320</v>
      </c>
      <c r="D407" s="132" t="str">
        <f t="shared" si="39"/>
        <v>250-320</v>
      </c>
    </row>
    <row r="408" spans="1:6" hidden="1" x14ac:dyDescent="0.2">
      <c r="A408" s="26" t="s">
        <v>39</v>
      </c>
      <c r="B408" s="26">
        <v>250</v>
      </c>
      <c r="C408" s="131">
        <v>330</v>
      </c>
      <c r="D408" s="132" t="str">
        <f t="shared" ref="D408" si="54">B408&amp;"-"&amp;C408</f>
        <v>250-330</v>
      </c>
    </row>
    <row r="409" spans="1:6" hidden="1" x14ac:dyDescent="0.2">
      <c r="A409" s="26" t="s">
        <v>39</v>
      </c>
      <c r="B409" s="26">
        <v>250</v>
      </c>
      <c r="C409" s="131">
        <v>350</v>
      </c>
      <c r="D409" s="132" t="str">
        <f t="shared" si="39"/>
        <v>250-350</v>
      </c>
    </row>
    <row r="410" spans="1:6" hidden="1" x14ac:dyDescent="0.2">
      <c r="A410" s="26" t="s">
        <v>39</v>
      </c>
      <c r="B410" s="26">
        <v>250</v>
      </c>
      <c r="C410" s="131" t="s">
        <v>423</v>
      </c>
      <c r="D410" s="132" t="str">
        <f t="shared" si="39"/>
        <v>250-350 (2)</v>
      </c>
    </row>
    <row r="411" spans="1:6" hidden="1" x14ac:dyDescent="0.2">
      <c r="A411" s="26" t="s">
        <v>39</v>
      </c>
      <c r="B411" s="26">
        <v>250</v>
      </c>
      <c r="C411" s="131">
        <v>300</v>
      </c>
      <c r="D411" s="132" t="str">
        <f t="shared" si="39"/>
        <v>250-300</v>
      </c>
    </row>
    <row r="412" spans="1:6" hidden="1" x14ac:dyDescent="0.2">
      <c r="A412" s="26" t="s">
        <v>39</v>
      </c>
      <c r="B412" s="26">
        <v>250</v>
      </c>
      <c r="C412" s="131">
        <v>400</v>
      </c>
      <c r="D412" s="132" t="str">
        <f t="shared" ref="D412:D533" si="55">B412&amp;"-"&amp;C412</f>
        <v>250-400</v>
      </c>
    </row>
    <row r="413" spans="1:6" hidden="1" x14ac:dyDescent="0.2">
      <c r="A413" s="26" t="s">
        <v>39</v>
      </c>
      <c r="B413" s="26">
        <v>250</v>
      </c>
      <c r="C413" s="131">
        <v>518</v>
      </c>
      <c r="D413" s="132" t="str">
        <f t="shared" ref="D413:D420" si="56">B413&amp;"-"&amp;C413</f>
        <v>250-518</v>
      </c>
    </row>
    <row r="414" spans="1:6" hidden="1" x14ac:dyDescent="0.2">
      <c r="A414" s="26" t="s">
        <v>39</v>
      </c>
      <c r="B414" s="26">
        <v>250</v>
      </c>
      <c r="C414" s="131" t="s">
        <v>424</v>
      </c>
      <c r="D414" s="132" t="str">
        <f t="shared" si="56"/>
        <v>250-518 (2)</v>
      </c>
    </row>
    <row r="415" spans="1:6" hidden="1" x14ac:dyDescent="0.2">
      <c r="A415" s="26" t="s">
        <v>39</v>
      </c>
      <c r="B415" s="26">
        <v>250</v>
      </c>
      <c r="C415" s="131">
        <v>550</v>
      </c>
      <c r="D415" s="132" t="str">
        <f t="shared" si="56"/>
        <v>250-550</v>
      </c>
    </row>
    <row r="416" spans="1:6" hidden="1" x14ac:dyDescent="0.2">
      <c r="A416" s="26" t="s">
        <v>39</v>
      </c>
      <c r="B416" s="26">
        <v>250</v>
      </c>
      <c r="C416" s="131">
        <v>569</v>
      </c>
      <c r="D416" s="132" t="str">
        <f t="shared" si="56"/>
        <v>250-569</v>
      </c>
    </row>
    <row r="417" spans="1:6" hidden="1" x14ac:dyDescent="0.2">
      <c r="A417" s="26" t="s">
        <v>39</v>
      </c>
      <c r="B417" s="26">
        <v>250</v>
      </c>
      <c r="C417" s="131">
        <v>500</v>
      </c>
      <c r="D417" s="132" t="str">
        <f t="shared" si="56"/>
        <v>250-500</v>
      </c>
    </row>
    <row r="418" spans="1:6" hidden="1" x14ac:dyDescent="0.2">
      <c r="A418" s="26" t="s">
        <v>39</v>
      </c>
      <c r="B418" s="26">
        <v>250</v>
      </c>
      <c r="C418" s="131">
        <v>580</v>
      </c>
      <c r="D418" s="132" t="str">
        <f t="shared" si="56"/>
        <v>250-580</v>
      </c>
    </row>
    <row r="419" spans="1:6" hidden="1" x14ac:dyDescent="0.2">
      <c r="A419" s="26" t="s">
        <v>39</v>
      </c>
      <c r="B419" s="26">
        <v>250</v>
      </c>
      <c r="C419" s="131">
        <v>610</v>
      </c>
      <c r="D419" s="132" t="str">
        <f t="shared" si="56"/>
        <v>250-610</v>
      </c>
    </row>
    <row r="420" spans="1:6" hidden="1" x14ac:dyDescent="0.2">
      <c r="A420" s="26" t="s">
        <v>39</v>
      </c>
      <c r="B420" s="26">
        <v>250</v>
      </c>
      <c r="C420" s="131" t="s">
        <v>304</v>
      </c>
      <c r="D420" s="132" t="str">
        <f t="shared" si="56"/>
        <v>250-610 (2)</v>
      </c>
    </row>
    <row r="421" spans="1:6" hidden="1" x14ac:dyDescent="0.2">
      <c r="A421" s="26" t="s">
        <v>39</v>
      </c>
      <c r="B421" s="26">
        <v>250</v>
      </c>
      <c r="C421" s="131">
        <v>641</v>
      </c>
      <c r="D421" s="132" t="str">
        <f t="shared" si="55"/>
        <v>250-641</v>
      </c>
    </row>
    <row r="422" spans="1:6" hidden="1" x14ac:dyDescent="0.2">
      <c r="A422" s="26" t="s">
        <v>39</v>
      </c>
      <c r="B422" s="26">
        <v>250</v>
      </c>
      <c r="C422" s="131">
        <v>642</v>
      </c>
      <c r="D422" s="132" t="str">
        <f t="shared" si="55"/>
        <v>250-642</v>
      </c>
    </row>
    <row r="423" spans="1:6" hidden="1" x14ac:dyDescent="0.2">
      <c r="A423" s="26" t="s">
        <v>39</v>
      </c>
      <c r="B423" s="26">
        <v>250</v>
      </c>
      <c r="C423" s="131">
        <v>644</v>
      </c>
      <c r="D423" s="132" t="str">
        <f t="shared" si="55"/>
        <v>250-644</v>
      </c>
    </row>
    <row r="424" spans="1:6" hidden="1" x14ac:dyDescent="0.2">
      <c r="A424" s="26" t="s">
        <v>39</v>
      </c>
      <c r="B424" s="26">
        <v>250</v>
      </c>
      <c r="C424" s="131">
        <v>645</v>
      </c>
      <c r="D424" s="132" t="str">
        <f t="shared" si="55"/>
        <v>250-645</v>
      </c>
    </row>
    <row r="425" spans="1:6" hidden="1" x14ac:dyDescent="0.2">
      <c r="A425" s="26" t="s">
        <v>39</v>
      </c>
      <c r="B425" s="26">
        <v>250</v>
      </c>
      <c r="C425" s="131">
        <v>650</v>
      </c>
      <c r="D425" s="132" t="str">
        <f t="shared" si="55"/>
        <v>250-650</v>
      </c>
    </row>
    <row r="426" spans="1:6" hidden="1" x14ac:dyDescent="0.2">
      <c r="A426" s="26" t="s">
        <v>39</v>
      </c>
      <c r="B426" s="26">
        <v>250</v>
      </c>
      <c r="C426" s="131" t="s">
        <v>294</v>
      </c>
      <c r="D426" s="132" t="str">
        <f t="shared" si="55"/>
        <v>250-650 (2)</v>
      </c>
    </row>
    <row r="427" spans="1:6" hidden="1" x14ac:dyDescent="0.2">
      <c r="A427" s="26" t="s">
        <v>39</v>
      </c>
      <c r="B427" s="26">
        <v>250</v>
      </c>
      <c r="C427" s="131">
        <v>736</v>
      </c>
      <c r="D427" s="132" t="str">
        <f t="shared" ref="D427" si="57">B427&amp;"-"&amp;C427</f>
        <v>250-736</v>
      </c>
    </row>
    <row r="428" spans="1:6" hidden="1" x14ac:dyDescent="0.2">
      <c r="A428" s="26" t="s">
        <v>43</v>
      </c>
      <c r="B428" s="26">
        <v>253</v>
      </c>
      <c r="C428" s="131">
        <v>100</v>
      </c>
      <c r="D428" s="132" t="str">
        <f t="shared" si="55"/>
        <v>253-100</v>
      </c>
      <c r="E428" s="25">
        <v>77000</v>
      </c>
      <c r="F428" s="27" t="s">
        <v>486</v>
      </c>
    </row>
    <row r="429" spans="1:6" hidden="1" x14ac:dyDescent="0.2">
      <c r="A429" s="26" t="s">
        <v>43</v>
      </c>
      <c r="B429" s="26">
        <v>253</v>
      </c>
      <c r="C429" s="131">
        <v>320</v>
      </c>
      <c r="D429" s="132" t="str">
        <f t="shared" si="55"/>
        <v>253-320</v>
      </c>
    </row>
    <row r="430" spans="1:6" hidden="1" x14ac:dyDescent="0.2">
      <c r="A430" s="26" t="s">
        <v>43</v>
      </c>
      <c r="B430" s="26">
        <v>253</v>
      </c>
      <c r="C430" s="131">
        <v>330</v>
      </c>
      <c r="D430" s="132" t="str">
        <f t="shared" si="55"/>
        <v>253-330</v>
      </c>
    </row>
    <row r="431" spans="1:6" hidden="1" x14ac:dyDescent="0.2">
      <c r="A431" s="26" t="s">
        <v>43</v>
      </c>
      <c r="B431" s="26">
        <v>253</v>
      </c>
      <c r="C431" s="131">
        <v>350</v>
      </c>
      <c r="D431" s="132" t="str">
        <f t="shared" si="55"/>
        <v>253-350</v>
      </c>
    </row>
    <row r="432" spans="1:6" hidden="1" x14ac:dyDescent="0.2">
      <c r="A432" s="26" t="s">
        <v>43</v>
      </c>
      <c r="B432" s="26">
        <v>253</v>
      </c>
      <c r="C432" s="131" t="s">
        <v>423</v>
      </c>
      <c r="D432" s="132" t="str">
        <f t="shared" si="55"/>
        <v>253-350 (2)</v>
      </c>
    </row>
    <row r="433" spans="1:6" hidden="1" x14ac:dyDescent="0.2">
      <c r="A433" s="26" t="s">
        <v>43</v>
      </c>
      <c r="B433" s="26">
        <v>253</v>
      </c>
      <c r="C433" s="131">
        <v>300</v>
      </c>
      <c r="D433" s="132" t="str">
        <f t="shared" si="55"/>
        <v>253-300</v>
      </c>
    </row>
    <row r="434" spans="1:6" hidden="1" x14ac:dyDescent="0.2">
      <c r="A434" s="26" t="s">
        <v>43</v>
      </c>
      <c r="B434" s="26">
        <v>253</v>
      </c>
      <c r="C434" s="131">
        <v>400</v>
      </c>
      <c r="D434" s="132" t="str">
        <f t="shared" si="55"/>
        <v>253-400</v>
      </c>
    </row>
    <row r="435" spans="1:6" hidden="1" x14ac:dyDescent="0.2">
      <c r="A435" s="26" t="s">
        <v>43</v>
      </c>
      <c r="B435" s="26">
        <v>253</v>
      </c>
      <c r="C435" s="131">
        <v>518</v>
      </c>
      <c r="D435" s="132" t="str">
        <f t="shared" ref="D435:D442" si="58">B435&amp;"-"&amp;C435</f>
        <v>253-518</v>
      </c>
      <c r="E435" s="25">
        <v>4000</v>
      </c>
      <c r="F435" s="27" t="s">
        <v>487</v>
      </c>
    </row>
    <row r="436" spans="1:6" hidden="1" x14ac:dyDescent="0.2">
      <c r="A436" s="26" t="s">
        <v>43</v>
      </c>
      <c r="B436" s="26">
        <v>253</v>
      </c>
      <c r="C436" s="131" t="s">
        <v>424</v>
      </c>
      <c r="D436" s="132" t="str">
        <f t="shared" si="58"/>
        <v>253-518 (2)</v>
      </c>
      <c r="F436" s="27" t="s">
        <v>481</v>
      </c>
    </row>
    <row r="437" spans="1:6" hidden="1" x14ac:dyDescent="0.2">
      <c r="A437" s="26" t="s">
        <v>43</v>
      </c>
      <c r="B437" s="26">
        <v>253</v>
      </c>
      <c r="C437" s="131">
        <v>550</v>
      </c>
      <c r="D437" s="132" t="str">
        <f t="shared" si="58"/>
        <v>253-550</v>
      </c>
    </row>
    <row r="438" spans="1:6" hidden="1" x14ac:dyDescent="0.2">
      <c r="A438" s="26" t="s">
        <v>43</v>
      </c>
      <c r="B438" s="26">
        <v>253</v>
      </c>
      <c r="C438" s="131">
        <v>569</v>
      </c>
      <c r="D438" s="132" t="str">
        <f t="shared" si="58"/>
        <v>253-569</v>
      </c>
    </row>
    <row r="439" spans="1:6" hidden="1" x14ac:dyDescent="0.2">
      <c r="A439" s="26" t="s">
        <v>43</v>
      </c>
      <c r="B439" s="26">
        <v>253</v>
      </c>
      <c r="C439" s="131">
        <v>500</v>
      </c>
      <c r="D439" s="132" t="str">
        <f t="shared" si="58"/>
        <v>253-500</v>
      </c>
    </row>
    <row r="440" spans="1:6" hidden="1" x14ac:dyDescent="0.2">
      <c r="A440" s="26" t="s">
        <v>43</v>
      </c>
      <c r="B440" s="26">
        <v>253</v>
      </c>
      <c r="C440" s="131">
        <v>580</v>
      </c>
      <c r="D440" s="132" t="str">
        <f t="shared" si="58"/>
        <v>253-580</v>
      </c>
    </row>
    <row r="441" spans="1:6" hidden="1" x14ac:dyDescent="0.2">
      <c r="A441" s="26" t="s">
        <v>43</v>
      </c>
      <c r="B441" s="26">
        <v>253</v>
      </c>
      <c r="C441" s="131">
        <v>610</v>
      </c>
      <c r="D441" s="132" t="str">
        <f t="shared" si="58"/>
        <v>253-610</v>
      </c>
      <c r="E441" s="25">
        <v>3900</v>
      </c>
      <c r="F441" s="27" t="s">
        <v>488</v>
      </c>
    </row>
    <row r="442" spans="1:6" hidden="1" x14ac:dyDescent="0.2">
      <c r="A442" s="26" t="s">
        <v>43</v>
      </c>
      <c r="B442" s="26">
        <v>253</v>
      </c>
      <c r="C442" s="131" t="s">
        <v>304</v>
      </c>
      <c r="D442" s="132" t="str">
        <f t="shared" si="58"/>
        <v>253-610 (2)</v>
      </c>
    </row>
    <row r="443" spans="1:6" hidden="1" x14ac:dyDescent="0.2">
      <c r="A443" s="26" t="s">
        <v>43</v>
      </c>
      <c r="B443" s="26">
        <v>253</v>
      </c>
      <c r="C443" s="131">
        <v>641</v>
      </c>
      <c r="D443" s="132" t="str">
        <f t="shared" si="55"/>
        <v>253-641</v>
      </c>
      <c r="E443" s="25">
        <v>2100</v>
      </c>
    </row>
    <row r="444" spans="1:6" hidden="1" x14ac:dyDescent="0.2">
      <c r="A444" s="26" t="s">
        <v>43</v>
      </c>
      <c r="B444" s="26">
        <v>253</v>
      </c>
      <c r="C444" s="131">
        <v>642</v>
      </c>
      <c r="D444" s="132" t="str">
        <f t="shared" si="55"/>
        <v>253-642</v>
      </c>
    </row>
    <row r="445" spans="1:6" hidden="1" x14ac:dyDescent="0.2">
      <c r="A445" s="26" t="s">
        <v>43</v>
      </c>
      <c r="B445" s="26">
        <v>253</v>
      </c>
      <c r="C445" s="131">
        <v>644</v>
      </c>
      <c r="D445" s="132" t="str">
        <f t="shared" si="55"/>
        <v>253-644</v>
      </c>
    </row>
    <row r="446" spans="1:6" hidden="1" x14ac:dyDescent="0.2">
      <c r="A446" s="26" t="s">
        <v>43</v>
      </c>
      <c r="B446" s="26">
        <v>253</v>
      </c>
      <c r="C446" s="131">
        <v>645</v>
      </c>
      <c r="D446" s="132" t="str">
        <f t="shared" si="55"/>
        <v>253-645</v>
      </c>
    </row>
    <row r="447" spans="1:6" hidden="1" x14ac:dyDescent="0.2">
      <c r="A447" s="26" t="s">
        <v>43</v>
      </c>
      <c r="B447" s="26">
        <v>253</v>
      </c>
      <c r="C447" s="131">
        <v>650</v>
      </c>
      <c r="D447" s="132" t="str">
        <f t="shared" si="55"/>
        <v>253-650</v>
      </c>
    </row>
    <row r="448" spans="1:6" hidden="1" x14ac:dyDescent="0.2">
      <c r="A448" s="26" t="s">
        <v>43</v>
      </c>
      <c r="B448" s="26">
        <v>253</v>
      </c>
      <c r="C448" s="131" t="s">
        <v>294</v>
      </c>
      <c r="D448" s="132" t="str">
        <f t="shared" si="55"/>
        <v>253-650 (2)</v>
      </c>
      <c r="E448" s="25">
        <v>3000</v>
      </c>
      <c r="F448" s="27" t="s">
        <v>470</v>
      </c>
    </row>
    <row r="449" spans="1:6" hidden="1" x14ac:dyDescent="0.2">
      <c r="A449" s="26" t="s">
        <v>43</v>
      </c>
      <c r="B449" s="26">
        <v>253</v>
      </c>
      <c r="C449" s="131">
        <v>736</v>
      </c>
      <c r="D449" s="132" t="str">
        <f t="shared" ref="D449" si="59">B449&amp;"-"&amp;C449</f>
        <v>253-736</v>
      </c>
    </row>
    <row r="450" spans="1:6" hidden="1" x14ac:dyDescent="0.2">
      <c r="A450" s="26" t="s">
        <v>45</v>
      </c>
      <c r="B450" s="26">
        <v>254</v>
      </c>
      <c r="C450" s="131">
        <v>100</v>
      </c>
      <c r="D450" s="132" t="str">
        <f t="shared" si="55"/>
        <v>254-100</v>
      </c>
      <c r="E450" s="25">
        <v>48584</v>
      </c>
      <c r="F450" s="27" t="s">
        <v>489</v>
      </c>
    </row>
    <row r="451" spans="1:6" hidden="1" x14ac:dyDescent="0.2">
      <c r="A451" s="26" t="s">
        <v>45</v>
      </c>
      <c r="B451" s="26">
        <v>254</v>
      </c>
      <c r="C451" s="131">
        <v>320</v>
      </c>
      <c r="D451" s="132" t="str">
        <f t="shared" si="55"/>
        <v>254-320</v>
      </c>
    </row>
    <row r="452" spans="1:6" hidden="1" x14ac:dyDescent="0.2">
      <c r="A452" s="26" t="s">
        <v>45</v>
      </c>
      <c r="B452" s="26">
        <v>254</v>
      </c>
      <c r="C452" s="131">
        <v>330</v>
      </c>
      <c r="D452" s="132" t="str">
        <f t="shared" ref="D452" si="60">B452&amp;"-"&amp;C452</f>
        <v>254-330</v>
      </c>
      <c r="E452" s="25">
        <v>300</v>
      </c>
      <c r="F452" s="27" t="s">
        <v>490</v>
      </c>
    </row>
    <row r="453" spans="1:6" hidden="1" x14ac:dyDescent="0.2">
      <c r="A453" s="26" t="s">
        <v>45</v>
      </c>
      <c r="B453" s="26">
        <v>254</v>
      </c>
      <c r="C453" s="131">
        <v>350</v>
      </c>
      <c r="D453" s="132" t="str">
        <f t="shared" si="55"/>
        <v>254-350</v>
      </c>
    </row>
    <row r="454" spans="1:6" hidden="1" x14ac:dyDescent="0.2">
      <c r="A454" s="26" t="s">
        <v>45</v>
      </c>
      <c r="B454" s="26">
        <v>254</v>
      </c>
      <c r="C454" s="131" t="s">
        <v>423</v>
      </c>
      <c r="D454" s="132" t="str">
        <f t="shared" si="55"/>
        <v>254-350 (2)</v>
      </c>
    </row>
    <row r="455" spans="1:6" hidden="1" x14ac:dyDescent="0.2">
      <c r="A455" s="26" t="s">
        <v>45</v>
      </c>
      <c r="B455" s="26">
        <v>254</v>
      </c>
      <c r="C455" s="131">
        <v>300</v>
      </c>
      <c r="D455" s="132" t="str">
        <f t="shared" si="55"/>
        <v>254-300</v>
      </c>
    </row>
    <row r="456" spans="1:6" hidden="1" x14ac:dyDescent="0.2">
      <c r="A456" s="26" t="s">
        <v>45</v>
      </c>
      <c r="B456" s="26">
        <v>254</v>
      </c>
      <c r="C456" s="131">
        <v>400</v>
      </c>
      <c r="D456" s="132" t="str">
        <f t="shared" si="55"/>
        <v>254-400</v>
      </c>
    </row>
    <row r="457" spans="1:6" hidden="1" x14ac:dyDescent="0.2">
      <c r="A457" s="26" t="s">
        <v>45</v>
      </c>
      <c r="B457" s="26">
        <v>254</v>
      </c>
      <c r="C457" s="131">
        <v>518</v>
      </c>
      <c r="D457" s="132" t="str">
        <f t="shared" ref="D457:D464" si="61">B457&amp;"-"&amp;C457</f>
        <v>254-518</v>
      </c>
    </row>
    <row r="458" spans="1:6" hidden="1" x14ac:dyDescent="0.2">
      <c r="A458" s="26" t="s">
        <v>45</v>
      </c>
      <c r="B458" s="26">
        <v>254</v>
      </c>
      <c r="C458" s="131" t="s">
        <v>424</v>
      </c>
      <c r="D458" s="132" t="str">
        <f t="shared" si="61"/>
        <v>254-518 (2)</v>
      </c>
    </row>
    <row r="459" spans="1:6" hidden="1" x14ac:dyDescent="0.2">
      <c r="A459" s="26" t="s">
        <v>45</v>
      </c>
      <c r="B459" s="26">
        <v>254</v>
      </c>
      <c r="C459" s="131">
        <v>550</v>
      </c>
      <c r="D459" s="132" t="str">
        <f t="shared" si="61"/>
        <v>254-550</v>
      </c>
    </row>
    <row r="460" spans="1:6" hidden="1" x14ac:dyDescent="0.2">
      <c r="A460" s="26" t="s">
        <v>45</v>
      </c>
      <c r="B460" s="26">
        <v>254</v>
      </c>
      <c r="C460" s="131">
        <v>569</v>
      </c>
      <c r="D460" s="132" t="str">
        <f t="shared" si="61"/>
        <v>254-569</v>
      </c>
    </row>
    <row r="461" spans="1:6" hidden="1" x14ac:dyDescent="0.2">
      <c r="A461" s="26" t="s">
        <v>45</v>
      </c>
      <c r="B461" s="26">
        <v>254</v>
      </c>
      <c r="C461" s="131">
        <v>500</v>
      </c>
      <c r="D461" s="132" t="str">
        <f t="shared" si="61"/>
        <v>254-500</v>
      </c>
    </row>
    <row r="462" spans="1:6" hidden="1" x14ac:dyDescent="0.2">
      <c r="A462" s="26" t="s">
        <v>45</v>
      </c>
      <c r="B462" s="26">
        <v>254</v>
      </c>
      <c r="C462" s="131">
        <v>580</v>
      </c>
      <c r="D462" s="132" t="str">
        <f t="shared" si="61"/>
        <v>254-580</v>
      </c>
    </row>
    <row r="463" spans="1:6" hidden="1" x14ac:dyDescent="0.2">
      <c r="A463" s="26" t="s">
        <v>45</v>
      </c>
      <c r="B463" s="26">
        <v>254</v>
      </c>
      <c r="C463" s="131">
        <v>610</v>
      </c>
      <c r="D463" s="132" t="str">
        <f t="shared" si="61"/>
        <v>254-610</v>
      </c>
    </row>
    <row r="464" spans="1:6" hidden="1" x14ac:dyDescent="0.2">
      <c r="A464" s="26" t="s">
        <v>45</v>
      </c>
      <c r="B464" s="26">
        <v>254</v>
      </c>
      <c r="C464" s="131" t="s">
        <v>304</v>
      </c>
      <c r="D464" s="132" t="str">
        <f t="shared" si="61"/>
        <v>254-610 (2)</v>
      </c>
    </row>
    <row r="465" spans="1:6" hidden="1" x14ac:dyDescent="0.2">
      <c r="A465" s="26" t="s">
        <v>45</v>
      </c>
      <c r="B465" s="26">
        <v>254</v>
      </c>
      <c r="C465" s="131">
        <v>641</v>
      </c>
      <c r="D465" s="132" t="str">
        <f t="shared" si="55"/>
        <v>254-641</v>
      </c>
    </row>
    <row r="466" spans="1:6" hidden="1" x14ac:dyDescent="0.2">
      <c r="A466" s="26" t="s">
        <v>45</v>
      </c>
      <c r="B466" s="26">
        <v>254</v>
      </c>
      <c r="C466" s="131">
        <v>642</v>
      </c>
      <c r="D466" s="132" t="str">
        <f t="shared" si="55"/>
        <v>254-642</v>
      </c>
    </row>
    <row r="467" spans="1:6" hidden="1" x14ac:dyDescent="0.2">
      <c r="A467" s="26" t="s">
        <v>45</v>
      </c>
      <c r="B467" s="26">
        <v>254</v>
      </c>
      <c r="C467" s="131">
        <v>644</v>
      </c>
      <c r="D467" s="132" t="str">
        <f t="shared" si="55"/>
        <v>254-644</v>
      </c>
    </row>
    <row r="468" spans="1:6" hidden="1" x14ac:dyDescent="0.2">
      <c r="A468" s="26" t="s">
        <v>45</v>
      </c>
      <c r="B468" s="26">
        <v>254</v>
      </c>
      <c r="C468" s="131">
        <v>645</v>
      </c>
      <c r="D468" s="132" t="str">
        <f t="shared" si="55"/>
        <v>254-645</v>
      </c>
    </row>
    <row r="469" spans="1:6" hidden="1" x14ac:dyDescent="0.2">
      <c r="A469" s="26" t="s">
        <v>45</v>
      </c>
      <c r="B469" s="26">
        <v>254</v>
      </c>
      <c r="C469" s="131">
        <v>650</v>
      </c>
      <c r="D469" s="132" t="str">
        <f t="shared" si="55"/>
        <v>254-650</v>
      </c>
    </row>
    <row r="470" spans="1:6" hidden="1" x14ac:dyDescent="0.2">
      <c r="A470" s="26" t="s">
        <v>45</v>
      </c>
      <c r="B470" s="26">
        <v>254</v>
      </c>
      <c r="C470" s="131" t="s">
        <v>294</v>
      </c>
      <c r="D470" s="132" t="str">
        <f t="shared" si="55"/>
        <v>254-650 (2)</v>
      </c>
      <c r="E470" s="25">
        <v>287</v>
      </c>
      <c r="F470" s="27" t="s">
        <v>470</v>
      </c>
    </row>
    <row r="471" spans="1:6" hidden="1" x14ac:dyDescent="0.2">
      <c r="A471" s="26" t="s">
        <v>45</v>
      </c>
      <c r="B471" s="26">
        <v>254</v>
      </c>
      <c r="C471" s="131">
        <v>736</v>
      </c>
      <c r="D471" s="132" t="str">
        <f t="shared" ref="D471" si="62">B471&amp;"-"&amp;C471</f>
        <v>254-736</v>
      </c>
    </row>
    <row r="472" spans="1:6" hidden="1" x14ac:dyDescent="0.2">
      <c r="A472" s="26" t="s">
        <v>48</v>
      </c>
      <c r="B472" s="26">
        <v>258</v>
      </c>
      <c r="C472" s="131">
        <v>100</v>
      </c>
      <c r="D472" s="132" t="str">
        <f t="shared" si="55"/>
        <v>258-100</v>
      </c>
      <c r="E472" s="25">
        <v>30000</v>
      </c>
      <c r="F472" s="27" t="s">
        <v>472</v>
      </c>
    </row>
    <row r="473" spans="1:6" hidden="1" x14ac:dyDescent="0.2">
      <c r="A473" s="26" t="s">
        <v>48</v>
      </c>
      <c r="B473" s="26">
        <v>258</v>
      </c>
      <c r="C473" s="131">
        <v>320</v>
      </c>
      <c r="D473" s="132" t="str">
        <f t="shared" si="55"/>
        <v>258-320</v>
      </c>
    </row>
    <row r="474" spans="1:6" hidden="1" x14ac:dyDescent="0.2">
      <c r="A474" s="26" t="s">
        <v>48</v>
      </c>
      <c r="B474" s="26">
        <v>258</v>
      </c>
      <c r="C474" s="131">
        <v>330</v>
      </c>
      <c r="D474" s="132" t="str">
        <f t="shared" ref="D474" si="63">B474&amp;"-"&amp;C474</f>
        <v>258-330</v>
      </c>
    </row>
    <row r="475" spans="1:6" hidden="1" x14ac:dyDescent="0.2">
      <c r="A475" s="26" t="s">
        <v>48</v>
      </c>
      <c r="B475" s="26">
        <v>258</v>
      </c>
      <c r="C475" s="131">
        <v>350</v>
      </c>
      <c r="D475" s="132" t="str">
        <f t="shared" si="55"/>
        <v>258-350</v>
      </c>
    </row>
    <row r="476" spans="1:6" hidden="1" x14ac:dyDescent="0.2">
      <c r="A476" s="26" t="s">
        <v>48</v>
      </c>
      <c r="B476" s="26">
        <v>258</v>
      </c>
      <c r="C476" s="131" t="s">
        <v>423</v>
      </c>
      <c r="D476" s="132" t="str">
        <f t="shared" si="55"/>
        <v>258-350 (2)</v>
      </c>
    </row>
    <row r="477" spans="1:6" hidden="1" x14ac:dyDescent="0.2">
      <c r="A477" s="26" t="s">
        <v>48</v>
      </c>
      <c r="B477" s="26">
        <v>258</v>
      </c>
      <c r="C477" s="131">
        <v>300</v>
      </c>
      <c r="D477" s="132" t="str">
        <f t="shared" si="55"/>
        <v>258-300</v>
      </c>
    </row>
    <row r="478" spans="1:6" hidden="1" x14ac:dyDescent="0.2">
      <c r="A478" s="26" t="s">
        <v>48</v>
      </c>
      <c r="B478" s="26">
        <v>258</v>
      </c>
      <c r="C478" s="131">
        <v>400</v>
      </c>
      <c r="D478" s="132" t="str">
        <f t="shared" si="55"/>
        <v>258-400</v>
      </c>
    </row>
    <row r="479" spans="1:6" hidden="1" x14ac:dyDescent="0.2">
      <c r="A479" s="26" t="s">
        <v>48</v>
      </c>
      <c r="B479" s="26">
        <v>258</v>
      </c>
      <c r="C479" s="131">
        <v>518</v>
      </c>
      <c r="D479" s="132" t="str">
        <f t="shared" ref="D479:D486" si="64">B479&amp;"-"&amp;C479</f>
        <v>258-518</v>
      </c>
    </row>
    <row r="480" spans="1:6" hidden="1" x14ac:dyDescent="0.2">
      <c r="A480" s="26" t="s">
        <v>48</v>
      </c>
      <c r="B480" s="26">
        <v>258</v>
      </c>
      <c r="C480" s="131" t="s">
        <v>424</v>
      </c>
      <c r="D480" s="132" t="str">
        <f t="shared" si="64"/>
        <v>258-518 (2)</v>
      </c>
    </row>
    <row r="481" spans="1:6" hidden="1" x14ac:dyDescent="0.2">
      <c r="A481" s="26" t="s">
        <v>48</v>
      </c>
      <c r="B481" s="26">
        <v>258</v>
      </c>
      <c r="C481" s="131">
        <v>550</v>
      </c>
      <c r="D481" s="132" t="str">
        <f t="shared" si="64"/>
        <v>258-550</v>
      </c>
    </row>
    <row r="482" spans="1:6" hidden="1" x14ac:dyDescent="0.2">
      <c r="A482" s="26" t="s">
        <v>48</v>
      </c>
      <c r="B482" s="26">
        <v>258</v>
      </c>
      <c r="C482" s="131">
        <v>569</v>
      </c>
      <c r="D482" s="132" t="str">
        <f t="shared" si="64"/>
        <v>258-569</v>
      </c>
    </row>
    <row r="483" spans="1:6" hidden="1" x14ac:dyDescent="0.2">
      <c r="A483" s="26" t="s">
        <v>48</v>
      </c>
      <c r="B483" s="26">
        <v>258</v>
      </c>
      <c r="C483" s="131">
        <v>500</v>
      </c>
      <c r="D483" s="132" t="str">
        <f t="shared" si="64"/>
        <v>258-500</v>
      </c>
    </row>
    <row r="484" spans="1:6" hidden="1" x14ac:dyDescent="0.2">
      <c r="A484" s="26" t="s">
        <v>48</v>
      </c>
      <c r="B484" s="26">
        <v>258</v>
      </c>
      <c r="C484" s="131">
        <v>580</v>
      </c>
      <c r="D484" s="132" t="str">
        <f t="shared" si="64"/>
        <v>258-580</v>
      </c>
    </row>
    <row r="485" spans="1:6" hidden="1" x14ac:dyDescent="0.2">
      <c r="A485" s="26" t="s">
        <v>48</v>
      </c>
      <c r="B485" s="26">
        <v>258</v>
      </c>
      <c r="C485" s="131">
        <v>610</v>
      </c>
      <c r="D485" s="132" t="str">
        <f t="shared" si="64"/>
        <v>258-610</v>
      </c>
    </row>
    <row r="486" spans="1:6" hidden="1" x14ac:dyDescent="0.2">
      <c r="A486" s="26" t="s">
        <v>48</v>
      </c>
      <c r="B486" s="26">
        <v>258</v>
      </c>
      <c r="C486" s="131" t="s">
        <v>304</v>
      </c>
      <c r="D486" s="132" t="str">
        <f t="shared" si="64"/>
        <v>258-610 (2)</v>
      </c>
    </row>
    <row r="487" spans="1:6" hidden="1" x14ac:dyDescent="0.2">
      <c r="A487" s="26" t="s">
        <v>48</v>
      </c>
      <c r="B487" s="26">
        <v>258</v>
      </c>
      <c r="C487" s="131">
        <v>641</v>
      </c>
      <c r="D487" s="132" t="str">
        <f t="shared" si="55"/>
        <v>258-641</v>
      </c>
    </row>
    <row r="488" spans="1:6" hidden="1" x14ac:dyDescent="0.2">
      <c r="A488" s="26" t="s">
        <v>48</v>
      </c>
      <c r="B488" s="26">
        <v>258</v>
      </c>
      <c r="C488" s="131">
        <v>642</v>
      </c>
      <c r="D488" s="132" t="str">
        <f t="shared" si="55"/>
        <v>258-642</v>
      </c>
    </row>
    <row r="489" spans="1:6" hidden="1" x14ac:dyDescent="0.2">
      <c r="A489" s="26" t="s">
        <v>48</v>
      </c>
      <c r="B489" s="26">
        <v>258</v>
      </c>
      <c r="C489" s="131">
        <v>644</v>
      </c>
      <c r="D489" s="132" t="str">
        <f t="shared" si="55"/>
        <v>258-644</v>
      </c>
    </row>
    <row r="490" spans="1:6" hidden="1" x14ac:dyDescent="0.2">
      <c r="A490" s="26" t="s">
        <v>48</v>
      </c>
      <c r="B490" s="26">
        <v>258</v>
      </c>
      <c r="C490" s="131">
        <v>645</v>
      </c>
      <c r="D490" s="132" t="str">
        <f t="shared" si="55"/>
        <v>258-645</v>
      </c>
    </row>
    <row r="491" spans="1:6" hidden="1" x14ac:dyDescent="0.2">
      <c r="A491" s="26" t="s">
        <v>48</v>
      </c>
      <c r="B491" s="26">
        <v>258</v>
      </c>
      <c r="C491" s="131">
        <v>650</v>
      </c>
      <c r="D491" s="132" t="str">
        <f t="shared" si="55"/>
        <v>258-650</v>
      </c>
      <c r="E491" s="25">
        <v>16000</v>
      </c>
      <c r="F491" s="27" t="s">
        <v>471</v>
      </c>
    </row>
    <row r="492" spans="1:6" hidden="1" x14ac:dyDescent="0.2">
      <c r="A492" s="26" t="s">
        <v>48</v>
      </c>
      <c r="B492" s="26">
        <v>258</v>
      </c>
      <c r="C492" s="131" t="s">
        <v>294</v>
      </c>
      <c r="D492" s="132" t="str">
        <f t="shared" si="55"/>
        <v>258-650 (2)</v>
      </c>
    </row>
    <row r="493" spans="1:6" hidden="1" x14ac:dyDescent="0.2">
      <c r="A493" s="26" t="s">
        <v>48</v>
      </c>
      <c r="B493" s="26">
        <v>258</v>
      </c>
      <c r="C493" s="131">
        <v>736</v>
      </c>
      <c r="D493" s="132" t="str">
        <f t="shared" si="55"/>
        <v>258-736</v>
      </c>
    </row>
    <row r="494" spans="1:6" hidden="1" x14ac:dyDescent="0.2">
      <c r="A494" s="26" t="s">
        <v>51</v>
      </c>
      <c r="B494" s="26">
        <v>262</v>
      </c>
      <c r="C494" s="131">
        <v>100</v>
      </c>
      <c r="D494" s="132" t="str">
        <f t="shared" si="55"/>
        <v>262-100</v>
      </c>
      <c r="E494" s="25">
        <v>85831</v>
      </c>
      <c r="F494" s="27" t="s">
        <v>485</v>
      </c>
    </row>
    <row r="495" spans="1:6" hidden="1" x14ac:dyDescent="0.2">
      <c r="A495" s="26" t="s">
        <v>51</v>
      </c>
      <c r="B495" s="26">
        <v>262</v>
      </c>
      <c r="C495" s="131">
        <v>320</v>
      </c>
      <c r="D495" s="132" t="str">
        <f t="shared" si="55"/>
        <v>262-320</v>
      </c>
    </row>
    <row r="496" spans="1:6" hidden="1" x14ac:dyDescent="0.2">
      <c r="A496" s="26" t="s">
        <v>51</v>
      </c>
      <c r="B496" s="26">
        <v>262</v>
      </c>
      <c r="C496" s="131">
        <v>330</v>
      </c>
      <c r="D496" s="132" t="str">
        <f t="shared" ref="D496" si="65">B496&amp;"-"&amp;C496</f>
        <v>262-330</v>
      </c>
    </row>
    <row r="497" spans="1:4" hidden="1" x14ac:dyDescent="0.2">
      <c r="A497" s="26" t="s">
        <v>51</v>
      </c>
      <c r="B497" s="26">
        <v>262</v>
      </c>
      <c r="C497" s="131">
        <v>350</v>
      </c>
      <c r="D497" s="132" t="str">
        <f t="shared" si="55"/>
        <v>262-350</v>
      </c>
    </row>
    <row r="498" spans="1:4" hidden="1" x14ac:dyDescent="0.2">
      <c r="A498" s="26" t="s">
        <v>51</v>
      </c>
      <c r="B498" s="26">
        <v>262</v>
      </c>
      <c r="C498" s="131" t="s">
        <v>423</v>
      </c>
      <c r="D498" s="132" t="str">
        <f t="shared" si="55"/>
        <v>262-350 (2)</v>
      </c>
    </row>
    <row r="499" spans="1:4" hidden="1" x14ac:dyDescent="0.2">
      <c r="A499" s="26" t="s">
        <v>51</v>
      </c>
      <c r="B499" s="26">
        <v>262</v>
      </c>
      <c r="C499" s="131">
        <v>300</v>
      </c>
      <c r="D499" s="132" t="str">
        <f t="shared" si="55"/>
        <v>262-300</v>
      </c>
    </row>
    <row r="500" spans="1:4" hidden="1" x14ac:dyDescent="0.2">
      <c r="A500" s="26" t="s">
        <v>51</v>
      </c>
      <c r="B500" s="26">
        <v>262</v>
      </c>
      <c r="C500" s="131">
        <v>400</v>
      </c>
      <c r="D500" s="132" t="str">
        <f t="shared" si="55"/>
        <v>262-400</v>
      </c>
    </row>
    <row r="501" spans="1:4" hidden="1" x14ac:dyDescent="0.2">
      <c r="A501" s="26" t="s">
        <v>51</v>
      </c>
      <c r="B501" s="26">
        <v>262</v>
      </c>
      <c r="C501" s="131">
        <v>518</v>
      </c>
      <c r="D501" s="132" t="str">
        <f t="shared" ref="D501:D508" si="66">B501&amp;"-"&amp;C501</f>
        <v>262-518</v>
      </c>
    </row>
    <row r="502" spans="1:4" hidden="1" x14ac:dyDescent="0.2">
      <c r="A502" s="26" t="s">
        <v>51</v>
      </c>
      <c r="B502" s="26">
        <v>262</v>
      </c>
      <c r="C502" s="131" t="s">
        <v>424</v>
      </c>
      <c r="D502" s="132" t="str">
        <f t="shared" si="66"/>
        <v>262-518 (2)</v>
      </c>
    </row>
    <row r="503" spans="1:4" hidden="1" x14ac:dyDescent="0.2">
      <c r="A503" s="26" t="s">
        <v>51</v>
      </c>
      <c r="B503" s="26">
        <v>262</v>
      </c>
      <c r="C503" s="131">
        <v>550</v>
      </c>
      <c r="D503" s="132" t="str">
        <f t="shared" si="66"/>
        <v>262-550</v>
      </c>
    </row>
    <row r="504" spans="1:4" hidden="1" x14ac:dyDescent="0.2">
      <c r="A504" s="26" t="s">
        <v>51</v>
      </c>
      <c r="B504" s="26">
        <v>262</v>
      </c>
      <c r="C504" s="131">
        <v>569</v>
      </c>
      <c r="D504" s="132" t="str">
        <f t="shared" si="66"/>
        <v>262-569</v>
      </c>
    </row>
    <row r="505" spans="1:4" hidden="1" x14ac:dyDescent="0.2">
      <c r="A505" s="26" t="s">
        <v>51</v>
      </c>
      <c r="B505" s="26">
        <v>262</v>
      </c>
      <c r="C505" s="131">
        <v>500</v>
      </c>
      <c r="D505" s="132" t="str">
        <f t="shared" si="66"/>
        <v>262-500</v>
      </c>
    </row>
    <row r="506" spans="1:4" hidden="1" x14ac:dyDescent="0.2">
      <c r="A506" s="26" t="s">
        <v>51</v>
      </c>
      <c r="B506" s="26">
        <v>262</v>
      </c>
      <c r="C506" s="131">
        <v>580</v>
      </c>
      <c r="D506" s="132" t="str">
        <f t="shared" si="66"/>
        <v>262-580</v>
      </c>
    </row>
    <row r="507" spans="1:4" hidden="1" x14ac:dyDescent="0.2">
      <c r="A507" s="26" t="s">
        <v>51</v>
      </c>
      <c r="B507" s="26">
        <v>262</v>
      </c>
      <c r="C507" s="131">
        <v>610</v>
      </c>
      <c r="D507" s="132" t="str">
        <f t="shared" si="66"/>
        <v>262-610</v>
      </c>
    </row>
    <row r="508" spans="1:4" hidden="1" x14ac:dyDescent="0.2">
      <c r="A508" s="26" t="s">
        <v>51</v>
      </c>
      <c r="B508" s="26">
        <v>262</v>
      </c>
      <c r="C508" s="131" t="s">
        <v>304</v>
      </c>
      <c r="D508" s="132" t="str">
        <f t="shared" si="66"/>
        <v>262-610 (2)</v>
      </c>
    </row>
    <row r="509" spans="1:4" hidden="1" x14ac:dyDescent="0.2">
      <c r="A509" s="26" t="s">
        <v>51</v>
      </c>
      <c r="B509" s="26">
        <v>262</v>
      </c>
      <c r="C509" s="131">
        <v>641</v>
      </c>
      <c r="D509" s="132" t="str">
        <f t="shared" si="55"/>
        <v>262-641</v>
      </c>
    </row>
    <row r="510" spans="1:4" hidden="1" x14ac:dyDescent="0.2">
      <c r="A510" s="26" t="s">
        <v>51</v>
      </c>
      <c r="B510" s="26">
        <v>262</v>
      </c>
      <c r="C510" s="131">
        <v>642</v>
      </c>
      <c r="D510" s="132" t="str">
        <f t="shared" si="55"/>
        <v>262-642</v>
      </c>
    </row>
    <row r="511" spans="1:4" hidden="1" x14ac:dyDescent="0.2">
      <c r="A511" s="26" t="s">
        <v>51</v>
      </c>
      <c r="B511" s="26">
        <v>262</v>
      </c>
      <c r="C511" s="131">
        <v>644</v>
      </c>
      <c r="D511" s="132" t="str">
        <f t="shared" si="55"/>
        <v>262-644</v>
      </c>
    </row>
    <row r="512" spans="1:4" hidden="1" x14ac:dyDescent="0.2">
      <c r="A512" s="26" t="s">
        <v>51</v>
      </c>
      <c r="B512" s="26">
        <v>262</v>
      </c>
      <c r="C512" s="131">
        <v>645</v>
      </c>
      <c r="D512" s="132" t="str">
        <f t="shared" si="55"/>
        <v>262-645</v>
      </c>
    </row>
    <row r="513" spans="1:6" hidden="1" x14ac:dyDescent="0.2">
      <c r="A513" s="26" t="s">
        <v>51</v>
      </c>
      <c r="B513" s="26">
        <v>262</v>
      </c>
      <c r="C513" s="131">
        <v>650</v>
      </c>
      <c r="D513" s="132" t="str">
        <f t="shared" si="55"/>
        <v>262-650</v>
      </c>
    </row>
    <row r="514" spans="1:6" hidden="1" x14ac:dyDescent="0.2">
      <c r="A514" s="26" t="s">
        <v>51</v>
      </c>
      <c r="B514" s="26">
        <v>262</v>
      </c>
      <c r="C514" s="131" t="s">
        <v>294</v>
      </c>
      <c r="D514" s="132" t="str">
        <f t="shared" si="55"/>
        <v>262-650 (2)</v>
      </c>
    </row>
    <row r="515" spans="1:6" hidden="1" x14ac:dyDescent="0.2">
      <c r="A515" s="26" t="s">
        <v>51</v>
      </c>
      <c r="B515" s="26">
        <v>262</v>
      </c>
      <c r="C515" s="131">
        <v>736</v>
      </c>
      <c r="D515" s="132" t="str">
        <f t="shared" si="55"/>
        <v>262-736</v>
      </c>
    </row>
    <row r="516" spans="1:6" hidden="1" x14ac:dyDescent="0.2">
      <c r="A516" s="26" t="s">
        <v>54</v>
      </c>
      <c r="B516" s="26">
        <v>266</v>
      </c>
      <c r="C516" s="131">
        <v>100</v>
      </c>
      <c r="D516" s="132" t="str">
        <f t="shared" si="55"/>
        <v>266-100</v>
      </c>
      <c r="E516" s="25">
        <v>98314</v>
      </c>
      <c r="F516" s="27" t="s">
        <v>484</v>
      </c>
    </row>
    <row r="517" spans="1:6" hidden="1" x14ac:dyDescent="0.2">
      <c r="A517" s="26" t="s">
        <v>54</v>
      </c>
      <c r="B517" s="26">
        <v>266</v>
      </c>
      <c r="C517" s="131">
        <v>320</v>
      </c>
      <c r="D517" s="132" t="str">
        <f t="shared" si="55"/>
        <v>266-320</v>
      </c>
    </row>
    <row r="518" spans="1:6" hidden="1" x14ac:dyDescent="0.2">
      <c r="A518" s="26" t="s">
        <v>54</v>
      </c>
      <c r="B518" s="26">
        <v>266</v>
      </c>
      <c r="C518" s="131">
        <v>330</v>
      </c>
      <c r="D518" s="132" t="str">
        <f t="shared" ref="D518" si="67">B518&amp;"-"&amp;C518</f>
        <v>266-330</v>
      </c>
    </row>
    <row r="519" spans="1:6" hidden="1" x14ac:dyDescent="0.2">
      <c r="A519" s="26" t="s">
        <v>54</v>
      </c>
      <c r="B519" s="26">
        <v>266</v>
      </c>
      <c r="C519" s="131">
        <v>350</v>
      </c>
      <c r="D519" s="132" t="str">
        <f t="shared" si="55"/>
        <v>266-350</v>
      </c>
    </row>
    <row r="520" spans="1:6" hidden="1" x14ac:dyDescent="0.2">
      <c r="A520" s="26" t="s">
        <v>54</v>
      </c>
      <c r="B520" s="26">
        <v>266</v>
      </c>
      <c r="C520" s="131" t="s">
        <v>423</v>
      </c>
      <c r="D520" s="132" t="str">
        <f t="shared" si="55"/>
        <v>266-350 (2)</v>
      </c>
    </row>
    <row r="521" spans="1:6" hidden="1" x14ac:dyDescent="0.2">
      <c r="A521" s="26" t="s">
        <v>54</v>
      </c>
      <c r="B521" s="26">
        <v>266</v>
      </c>
      <c r="C521" s="131">
        <v>300</v>
      </c>
      <c r="D521" s="132" t="str">
        <f t="shared" si="55"/>
        <v>266-300</v>
      </c>
    </row>
    <row r="522" spans="1:6" hidden="1" x14ac:dyDescent="0.2">
      <c r="A522" s="26" t="s">
        <v>54</v>
      </c>
      <c r="B522" s="26">
        <v>266</v>
      </c>
      <c r="C522" s="131">
        <v>400</v>
      </c>
      <c r="D522" s="132" t="str">
        <f t="shared" si="55"/>
        <v>266-400</v>
      </c>
    </row>
    <row r="523" spans="1:6" hidden="1" x14ac:dyDescent="0.2">
      <c r="A523" s="26" t="s">
        <v>54</v>
      </c>
      <c r="B523" s="26">
        <v>266</v>
      </c>
      <c r="C523" s="131">
        <v>518</v>
      </c>
      <c r="D523" s="132" t="str">
        <f t="shared" ref="D523:D530" si="68">B523&amp;"-"&amp;C523</f>
        <v>266-518</v>
      </c>
    </row>
    <row r="524" spans="1:6" hidden="1" x14ac:dyDescent="0.2">
      <c r="A524" s="26" t="s">
        <v>54</v>
      </c>
      <c r="B524" s="26">
        <v>266</v>
      </c>
      <c r="C524" s="131" t="s">
        <v>424</v>
      </c>
      <c r="D524" s="132" t="str">
        <f t="shared" si="68"/>
        <v>266-518 (2)</v>
      </c>
    </row>
    <row r="525" spans="1:6" hidden="1" x14ac:dyDescent="0.2">
      <c r="A525" s="26" t="s">
        <v>54</v>
      </c>
      <c r="B525" s="26">
        <v>266</v>
      </c>
      <c r="C525" s="131">
        <v>550</v>
      </c>
      <c r="D525" s="132" t="str">
        <f t="shared" si="68"/>
        <v>266-550</v>
      </c>
    </row>
    <row r="526" spans="1:6" hidden="1" x14ac:dyDescent="0.2">
      <c r="A526" s="26" t="s">
        <v>54</v>
      </c>
      <c r="B526" s="26">
        <v>266</v>
      </c>
      <c r="C526" s="131">
        <v>569</v>
      </c>
      <c r="D526" s="132" t="str">
        <f t="shared" si="68"/>
        <v>266-569</v>
      </c>
    </row>
    <row r="527" spans="1:6" hidden="1" x14ac:dyDescent="0.2">
      <c r="A527" s="26" t="s">
        <v>54</v>
      </c>
      <c r="B527" s="26">
        <v>266</v>
      </c>
      <c r="C527" s="131">
        <v>500</v>
      </c>
      <c r="D527" s="132" t="str">
        <f t="shared" si="68"/>
        <v>266-500</v>
      </c>
    </row>
    <row r="528" spans="1:6" hidden="1" x14ac:dyDescent="0.2">
      <c r="A528" s="26" t="s">
        <v>54</v>
      </c>
      <c r="B528" s="26">
        <v>266</v>
      </c>
      <c r="C528" s="131">
        <v>580</v>
      </c>
      <c r="D528" s="132" t="str">
        <f t="shared" si="68"/>
        <v>266-580</v>
      </c>
    </row>
    <row r="529" spans="1:6" hidden="1" x14ac:dyDescent="0.2">
      <c r="A529" s="26" t="s">
        <v>54</v>
      </c>
      <c r="B529" s="26">
        <v>266</v>
      </c>
      <c r="C529" s="131">
        <v>610</v>
      </c>
      <c r="D529" s="132" t="str">
        <f t="shared" si="68"/>
        <v>266-610</v>
      </c>
      <c r="E529" s="25">
        <v>500</v>
      </c>
      <c r="F529" s="27" t="s">
        <v>492</v>
      </c>
    </row>
    <row r="530" spans="1:6" hidden="1" x14ac:dyDescent="0.2">
      <c r="A530" s="26" t="s">
        <v>54</v>
      </c>
      <c r="B530" s="26">
        <v>266</v>
      </c>
      <c r="C530" s="131" t="s">
        <v>304</v>
      </c>
      <c r="D530" s="132" t="str">
        <f t="shared" si="68"/>
        <v>266-610 (2)</v>
      </c>
    </row>
    <row r="531" spans="1:6" hidden="1" x14ac:dyDescent="0.2">
      <c r="A531" s="26" t="s">
        <v>54</v>
      </c>
      <c r="B531" s="26">
        <v>266</v>
      </c>
      <c r="C531" s="131">
        <v>641</v>
      </c>
      <c r="D531" s="132" t="str">
        <f t="shared" si="55"/>
        <v>266-641</v>
      </c>
    </row>
    <row r="532" spans="1:6" hidden="1" x14ac:dyDescent="0.2">
      <c r="A532" s="26" t="s">
        <v>54</v>
      </c>
      <c r="B532" s="26">
        <v>266</v>
      </c>
      <c r="C532" s="131">
        <v>642</v>
      </c>
      <c r="D532" s="132" t="str">
        <f t="shared" si="55"/>
        <v>266-642</v>
      </c>
    </row>
    <row r="533" spans="1:6" hidden="1" x14ac:dyDescent="0.2">
      <c r="A533" s="26" t="s">
        <v>54</v>
      </c>
      <c r="B533" s="26">
        <v>266</v>
      </c>
      <c r="C533" s="131">
        <v>644</v>
      </c>
      <c r="D533" s="132" t="str">
        <f t="shared" si="55"/>
        <v>266-644</v>
      </c>
    </row>
    <row r="534" spans="1:6" hidden="1" x14ac:dyDescent="0.2">
      <c r="A534" s="26" t="s">
        <v>54</v>
      </c>
      <c r="B534" s="26">
        <v>266</v>
      </c>
      <c r="C534" s="131">
        <v>645</v>
      </c>
      <c r="D534" s="132" t="str">
        <f t="shared" ref="D534:D648" si="69">B534&amp;"-"&amp;C534</f>
        <v>266-645</v>
      </c>
    </row>
    <row r="535" spans="1:6" hidden="1" x14ac:dyDescent="0.2">
      <c r="A535" s="26" t="s">
        <v>54</v>
      </c>
      <c r="B535" s="26">
        <v>266</v>
      </c>
      <c r="C535" s="131">
        <v>650</v>
      </c>
      <c r="D535" s="132" t="str">
        <f t="shared" si="69"/>
        <v>266-650</v>
      </c>
      <c r="E535" s="25">
        <v>4500</v>
      </c>
      <c r="F535" s="27" t="s">
        <v>491</v>
      </c>
    </row>
    <row r="536" spans="1:6" hidden="1" x14ac:dyDescent="0.2">
      <c r="A536" s="26" t="s">
        <v>54</v>
      </c>
      <c r="B536" s="26">
        <v>266</v>
      </c>
      <c r="C536" s="131" t="s">
        <v>294</v>
      </c>
      <c r="D536" s="132" t="str">
        <f t="shared" si="69"/>
        <v>266-650 (2)</v>
      </c>
    </row>
    <row r="537" spans="1:6" hidden="1" x14ac:dyDescent="0.2">
      <c r="A537" s="26" t="s">
        <v>54</v>
      </c>
      <c r="B537" s="26">
        <v>266</v>
      </c>
      <c r="C537" s="131">
        <v>736</v>
      </c>
      <c r="D537" s="132" t="str">
        <f t="shared" ref="D537" si="70">B537&amp;"-"&amp;C537</f>
        <v>266-736</v>
      </c>
    </row>
    <row r="538" spans="1:6" hidden="1" x14ac:dyDescent="0.2">
      <c r="A538" s="26" t="s">
        <v>56</v>
      </c>
      <c r="B538" s="26">
        <v>274</v>
      </c>
      <c r="C538" s="131">
        <v>100</v>
      </c>
      <c r="D538" s="132" t="str">
        <f t="shared" si="69"/>
        <v>274-100</v>
      </c>
      <c r="E538" s="25">
        <v>78400</v>
      </c>
      <c r="F538" s="27" t="s">
        <v>493</v>
      </c>
    </row>
    <row r="539" spans="1:6" hidden="1" x14ac:dyDescent="0.2">
      <c r="A539" s="26" t="s">
        <v>56</v>
      </c>
      <c r="B539" s="26">
        <v>274</v>
      </c>
      <c r="C539" s="131">
        <v>320</v>
      </c>
      <c r="D539" s="132" t="str">
        <f t="shared" si="69"/>
        <v>274-320</v>
      </c>
    </row>
    <row r="540" spans="1:6" hidden="1" x14ac:dyDescent="0.2">
      <c r="A540" s="26" t="s">
        <v>56</v>
      </c>
      <c r="B540" s="26">
        <v>274</v>
      </c>
      <c r="C540" s="131">
        <v>330</v>
      </c>
      <c r="D540" s="132" t="str">
        <f t="shared" ref="D540" si="71">B540&amp;"-"&amp;C540</f>
        <v>274-330</v>
      </c>
    </row>
    <row r="541" spans="1:6" hidden="1" x14ac:dyDescent="0.2">
      <c r="A541" s="26" t="s">
        <v>56</v>
      </c>
      <c r="B541" s="26">
        <v>274</v>
      </c>
      <c r="C541" s="131">
        <v>350</v>
      </c>
      <c r="D541" s="132" t="str">
        <f t="shared" si="69"/>
        <v>274-350</v>
      </c>
    </row>
    <row r="542" spans="1:6" hidden="1" x14ac:dyDescent="0.2">
      <c r="A542" s="26" t="s">
        <v>56</v>
      </c>
      <c r="B542" s="26">
        <v>274</v>
      </c>
      <c r="C542" s="131" t="s">
        <v>423</v>
      </c>
      <c r="D542" s="132" t="str">
        <f t="shared" si="69"/>
        <v>274-350 (2)</v>
      </c>
    </row>
    <row r="543" spans="1:6" hidden="1" x14ac:dyDescent="0.2">
      <c r="A543" s="26" t="s">
        <v>56</v>
      </c>
      <c r="B543" s="26">
        <v>274</v>
      </c>
      <c r="C543" s="131">
        <v>300</v>
      </c>
      <c r="D543" s="132" t="str">
        <f t="shared" si="69"/>
        <v>274-300</v>
      </c>
    </row>
    <row r="544" spans="1:6" hidden="1" x14ac:dyDescent="0.2">
      <c r="A544" s="26" t="s">
        <v>56</v>
      </c>
      <c r="B544" s="26">
        <v>274</v>
      </c>
      <c r="C544" s="131">
        <v>400</v>
      </c>
      <c r="D544" s="132" t="str">
        <f t="shared" si="69"/>
        <v>274-400</v>
      </c>
    </row>
    <row r="545" spans="1:6" hidden="1" x14ac:dyDescent="0.2">
      <c r="A545" s="26" t="s">
        <v>56</v>
      </c>
      <c r="B545" s="26">
        <v>274</v>
      </c>
      <c r="C545" s="131">
        <v>518</v>
      </c>
      <c r="D545" s="132" t="str">
        <f t="shared" ref="D545:D552" si="72">B545&amp;"-"&amp;C545</f>
        <v>274-518</v>
      </c>
    </row>
    <row r="546" spans="1:6" hidden="1" x14ac:dyDescent="0.2">
      <c r="A546" s="26" t="s">
        <v>56</v>
      </c>
      <c r="B546" s="26">
        <v>274</v>
      </c>
      <c r="C546" s="131" t="s">
        <v>424</v>
      </c>
      <c r="D546" s="132" t="str">
        <f t="shared" si="72"/>
        <v>274-518 (2)</v>
      </c>
    </row>
    <row r="547" spans="1:6" hidden="1" x14ac:dyDescent="0.2">
      <c r="A547" s="26" t="s">
        <v>56</v>
      </c>
      <c r="B547" s="26">
        <v>274</v>
      </c>
      <c r="C547" s="131">
        <v>550</v>
      </c>
      <c r="D547" s="132" t="str">
        <f t="shared" si="72"/>
        <v>274-550</v>
      </c>
    </row>
    <row r="548" spans="1:6" hidden="1" x14ac:dyDescent="0.2">
      <c r="A548" s="26" t="s">
        <v>56</v>
      </c>
      <c r="B548" s="26">
        <v>274</v>
      </c>
      <c r="C548" s="131">
        <v>569</v>
      </c>
      <c r="D548" s="132" t="str">
        <f t="shared" si="72"/>
        <v>274-569</v>
      </c>
    </row>
    <row r="549" spans="1:6" hidden="1" x14ac:dyDescent="0.2">
      <c r="A549" s="26" t="s">
        <v>56</v>
      </c>
      <c r="B549" s="26">
        <v>274</v>
      </c>
      <c r="C549" s="131">
        <v>500</v>
      </c>
      <c r="D549" s="132" t="str">
        <f t="shared" si="72"/>
        <v>274-500</v>
      </c>
    </row>
    <row r="550" spans="1:6" hidden="1" x14ac:dyDescent="0.2">
      <c r="A550" s="26" t="s">
        <v>56</v>
      </c>
      <c r="B550" s="26">
        <v>274</v>
      </c>
      <c r="C550" s="131">
        <v>580</v>
      </c>
      <c r="D550" s="132" t="str">
        <f t="shared" si="72"/>
        <v>274-580</v>
      </c>
    </row>
    <row r="551" spans="1:6" hidden="1" x14ac:dyDescent="0.2">
      <c r="A551" s="26" t="s">
        <v>56</v>
      </c>
      <c r="B551" s="26">
        <v>274</v>
      </c>
      <c r="C551" s="131">
        <v>610</v>
      </c>
      <c r="D551" s="132" t="str">
        <f t="shared" si="72"/>
        <v>274-610</v>
      </c>
    </row>
    <row r="552" spans="1:6" hidden="1" x14ac:dyDescent="0.2">
      <c r="A552" s="26" t="s">
        <v>56</v>
      </c>
      <c r="B552" s="26">
        <v>274</v>
      </c>
      <c r="C552" s="131" t="s">
        <v>304</v>
      </c>
      <c r="D552" s="132" t="str">
        <f t="shared" si="72"/>
        <v>274-610 (2)</v>
      </c>
    </row>
    <row r="553" spans="1:6" hidden="1" x14ac:dyDescent="0.2">
      <c r="A553" s="26" t="s">
        <v>56</v>
      </c>
      <c r="B553" s="26">
        <v>274</v>
      </c>
      <c r="C553" s="131">
        <v>641</v>
      </c>
      <c r="D553" s="132" t="str">
        <f t="shared" si="69"/>
        <v>274-641</v>
      </c>
    </row>
    <row r="554" spans="1:6" hidden="1" x14ac:dyDescent="0.2">
      <c r="A554" s="26" t="s">
        <v>56</v>
      </c>
      <c r="B554" s="26">
        <v>274</v>
      </c>
      <c r="C554" s="131">
        <v>642</v>
      </c>
      <c r="D554" s="132" t="str">
        <f t="shared" si="69"/>
        <v>274-642</v>
      </c>
    </row>
    <row r="555" spans="1:6" hidden="1" x14ac:dyDescent="0.2">
      <c r="A555" s="26" t="s">
        <v>56</v>
      </c>
      <c r="B555" s="26">
        <v>274</v>
      </c>
      <c r="C555" s="131">
        <v>644</v>
      </c>
      <c r="D555" s="132" t="str">
        <f t="shared" si="69"/>
        <v>274-644</v>
      </c>
    </row>
    <row r="556" spans="1:6" hidden="1" x14ac:dyDescent="0.2">
      <c r="A556" s="26" t="s">
        <v>56</v>
      </c>
      <c r="B556" s="26">
        <v>274</v>
      </c>
      <c r="C556" s="131">
        <v>645</v>
      </c>
      <c r="D556" s="132" t="str">
        <f t="shared" si="69"/>
        <v>274-645</v>
      </c>
    </row>
    <row r="557" spans="1:6" hidden="1" x14ac:dyDescent="0.2">
      <c r="A557" s="26" t="s">
        <v>56</v>
      </c>
      <c r="B557" s="26">
        <v>274</v>
      </c>
      <c r="C557" s="131">
        <v>650</v>
      </c>
      <c r="D557" s="132" t="str">
        <f t="shared" si="69"/>
        <v>274-650</v>
      </c>
    </row>
    <row r="558" spans="1:6" hidden="1" x14ac:dyDescent="0.2">
      <c r="A558" s="26" t="s">
        <v>56</v>
      </c>
      <c r="B558" s="26">
        <v>274</v>
      </c>
      <c r="C558" s="131" t="s">
        <v>294</v>
      </c>
      <c r="D558" s="132" t="str">
        <f t="shared" si="69"/>
        <v>274-650 (2)</v>
      </c>
    </row>
    <row r="559" spans="1:6" hidden="1" x14ac:dyDescent="0.2">
      <c r="A559" s="26" t="s">
        <v>56</v>
      </c>
      <c r="B559" s="26">
        <v>274</v>
      </c>
      <c r="C559" s="131">
        <v>736</v>
      </c>
      <c r="D559" s="132" t="str">
        <f t="shared" ref="D559" si="73">B559&amp;"-"&amp;C559</f>
        <v>274-736</v>
      </c>
    </row>
    <row r="560" spans="1:6" hidden="1" x14ac:dyDescent="0.2">
      <c r="A560" s="26" t="s">
        <v>59</v>
      </c>
      <c r="B560" s="26">
        <v>276</v>
      </c>
      <c r="C560" s="131">
        <v>100</v>
      </c>
      <c r="D560" s="132" t="str">
        <f t="shared" si="69"/>
        <v>276-100</v>
      </c>
      <c r="E560" s="25">
        <v>69212</v>
      </c>
      <c r="F560" s="27" t="s">
        <v>494</v>
      </c>
    </row>
    <row r="561" spans="1:4" hidden="1" x14ac:dyDescent="0.2">
      <c r="A561" s="26" t="s">
        <v>59</v>
      </c>
      <c r="B561" s="26">
        <v>276</v>
      </c>
      <c r="C561" s="131">
        <v>320</v>
      </c>
      <c r="D561" s="132" t="str">
        <f t="shared" si="69"/>
        <v>276-320</v>
      </c>
    </row>
    <row r="562" spans="1:4" hidden="1" x14ac:dyDescent="0.2">
      <c r="A562" s="26" t="s">
        <v>59</v>
      </c>
      <c r="B562" s="26">
        <v>276</v>
      </c>
      <c r="C562" s="131">
        <v>330</v>
      </c>
      <c r="D562" s="132" t="str">
        <f t="shared" ref="D562" si="74">B562&amp;"-"&amp;C562</f>
        <v>276-330</v>
      </c>
    </row>
    <row r="563" spans="1:4" hidden="1" x14ac:dyDescent="0.2">
      <c r="A563" s="26" t="s">
        <v>59</v>
      </c>
      <c r="B563" s="26">
        <v>276</v>
      </c>
      <c r="C563" s="131">
        <v>350</v>
      </c>
      <c r="D563" s="132" t="str">
        <f t="shared" si="69"/>
        <v>276-350</v>
      </c>
    </row>
    <row r="564" spans="1:4" hidden="1" x14ac:dyDescent="0.2">
      <c r="A564" s="26" t="s">
        <v>59</v>
      </c>
      <c r="B564" s="26">
        <v>276</v>
      </c>
      <c r="C564" s="131" t="s">
        <v>423</v>
      </c>
      <c r="D564" s="132" t="str">
        <f t="shared" si="69"/>
        <v>276-350 (2)</v>
      </c>
    </row>
    <row r="565" spans="1:4" hidden="1" x14ac:dyDescent="0.2">
      <c r="A565" s="26" t="s">
        <v>59</v>
      </c>
      <c r="B565" s="26">
        <v>276</v>
      </c>
      <c r="C565" s="131">
        <v>300</v>
      </c>
      <c r="D565" s="132" t="str">
        <f t="shared" si="69"/>
        <v>276-300</v>
      </c>
    </row>
    <row r="566" spans="1:4" hidden="1" x14ac:dyDescent="0.2">
      <c r="A566" s="26" t="s">
        <v>59</v>
      </c>
      <c r="B566" s="26">
        <v>276</v>
      </c>
      <c r="C566" s="131">
        <v>400</v>
      </c>
      <c r="D566" s="132" t="str">
        <f t="shared" si="69"/>
        <v>276-400</v>
      </c>
    </row>
    <row r="567" spans="1:4" hidden="1" x14ac:dyDescent="0.2">
      <c r="A567" s="26" t="s">
        <v>59</v>
      </c>
      <c r="B567" s="26">
        <v>276</v>
      </c>
      <c r="C567" s="131">
        <v>518</v>
      </c>
      <c r="D567" s="132" t="str">
        <f t="shared" ref="D567:D574" si="75">B567&amp;"-"&amp;C567</f>
        <v>276-518</v>
      </c>
    </row>
    <row r="568" spans="1:4" hidden="1" x14ac:dyDescent="0.2">
      <c r="A568" s="26" t="s">
        <v>59</v>
      </c>
      <c r="B568" s="26">
        <v>276</v>
      </c>
      <c r="C568" s="131" t="s">
        <v>424</v>
      </c>
      <c r="D568" s="132" t="str">
        <f t="shared" si="75"/>
        <v>276-518 (2)</v>
      </c>
    </row>
    <row r="569" spans="1:4" hidden="1" x14ac:dyDescent="0.2">
      <c r="A569" s="26" t="s">
        <v>59</v>
      </c>
      <c r="B569" s="26">
        <v>276</v>
      </c>
      <c r="C569" s="131">
        <v>550</v>
      </c>
      <c r="D569" s="132" t="str">
        <f t="shared" si="75"/>
        <v>276-550</v>
      </c>
    </row>
    <row r="570" spans="1:4" hidden="1" x14ac:dyDescent="0.2">
      <c r="A570" s="26" t="s">
        <v>59</v>
      </c>
      <c r="B570" s="26">
        <v>276</v>
      </c>
      <c r="C570" s="131">
        <v>569</v>
      </c>
      <c r="D570" s="132" t="str">
        <f t="shared" si="75"/>
        <v>276-569</v>
      </c>
    </row>
    <row r="571" spans="1:4" hidden="1" x14ac:dyDescent="0.2">
      <c r="A571" s="26" t="s">
        <v>59</v>
      </c>
      <c r="B571" s="26">
        <v>276</v>
      </c>
      <c r="C571" s="131">
        <v>500</v>
      </c>
      <c r="D571" s="132" t="str">
        <f t="shared" si="75"/>
        <v>276-500</v>
      </c>
    </row>
    <row r="572" spans="1:4" hidden="1" x14ac:dyDescent="0.2">
      <c r="A572" s="26" t="s">
        <v>59</v>
      </c>
      <c r="B572" s="26">
        <v>276</v>
      </c>
      <c r="C572" s="131">
        <v>580</v>
      </c>
      <c r="D572" s="132" t="str">
        <f t="shared" si="75"/>
        <v>276-580</v>
      </c>
    </row>
    <row r="573" spans="1:4" hidden="1" x14ac:dyDescent="0.2">
      <c r="A573" s="26" t="s">
        <v>59</v>
      </c>
      <c r="B573" s="26">
        <v>276</v>
      </c>
      <c r="C573" s="131">
        <v>610</v>
      </c>
      <c r="D573" s="132" t="str">
        <f t="shared" si="75"/>
        <v>276-610</v>
      </c>
    </row>
    <row r="574" spans="1:4" hidden="1" x14ac:dyDescent="0.2">
      <c r="A574" s="26" t="s">
        <v>59</v>
      </c>
      <c r="B574" s="26">
        <v>276</v>
      </c>
      <c r="C574" s="131" t="s">
        <v>304</v>
      </c>
      <c r="D574" s="132" t="str">
        <f t="shared" si="75"/>
        <v>276-610 (2)</v>
      </c>
    </row>
    <row r="575" spans="1:4" hidden="1" x14ac:dyDescent="0.2">
      <c r="A575" s="26" t="s">
        <v>59</v>
      </c>
      <c r="B575" s="26">
        <v>276</v>
      </c>
      <c r="C575" s="131">
        <v>641</v>
      </c>
      <c r="D575" s="132" t="str">
        <f t="shared" si="69"/>
        <v>276-641</v>
      </c>
    </row>
    <row r="576" spans="1:4" hidden="1" x14ac:dyDescent="0.2">
      <c r="A576" s="26" t="s">
        <v>59</v>
      </c>
      <c r="B576" s="26">
        <v>276</v>
      </c>
      <c r="C576" s="131">
        <v>642</v>
      </c>
      <c r="D576" s="132" t="str">
        <f t="shared" si="69"/>
        <v>276-642</v>
      </c>
    </row>
    <row r="577" spans="1:6" hidden="1" x14ac:dyDescent="0.2">
      <c r="A577" s="26" t="s">
        <v>59</v>
      </c>
      <c r="B577" s="26">
        <v>276</v>
      </c>
      <c r="C577" s="131">
        <v>644</v>
      </c>
      <c r="D577" s="132" t="str">
        <f t="shared" si="69"/>
        <v>276-644</v>
      </c>
    </row>
    <row r="578" spans="1:6" hidden="1" x14ac:dyDescent="0.2">
      <c r="A578" s="26" t="s">
        <v>59</v>
      </c>
      <c r="B578" s="26">
        <v>276</v>
      </c>
      <c r="C578" s="131">
        <v>645</v>
      </c>
      <c r="D578" s="132" t="str">
        <f t="shared" si="69"/>
        <v>276-645</v>
      </c>
    </row>
    <row r="579" spans="1:6" hidden="1" x14ac:dyDescent="0.2">
      <c r="A579" s="26" t="s">
        <v>59</v>
      </c>
      <c r="B579" s="26">
        <v>276</v>
      </c>
      <c r="C579" s="131">
        <v>650</v>
      </c>
      <c r="D579" s="132" t="str">
        <f t="shared" si="69"/>
        <v>276-650</v>
      </c>
    </row>
    <row r="580" spans="1:6" hidden="1" x14ac:dyDescent="0.2">
      <c r="A580" s="26" t="s">
        <v>59</v>
      </c>
      <c r="B580" s="26">
        <v>276</v>
      </c>
      <c r="C580" s="131" t="s">
        <v>294</v>
      </c>
      <c r="D580" s="132" t="str">
        <f t="shared" si="69"/>
        <v>276-650 (2)</v>
      </c>
    </row>
    <row r="581" spans="1:6" hidden="1" x14ac:dyDescent="0.2">
      <c r="A581" s="26" t="s">
        <v>59</v>
      </c>
      <c r="B581" s="26">
        <v>276</v>
      </c>
      <c r="C581" s="131">
        <v>736</v>
      </c>
      <c r="D581" s="132" t="str">
        <f t="shared" ref="D581" si="76">B581&amp;"-"&amp;C581</f>
        <v>276-736</v>
      </c>
    </row>
    <row r="582" spans="1:6" hidden="1" x14ac:dyDescent="0.2">
      <c r="A582" s="26" t="s">
        <v>61</v>
      </c>
      <c r="B582" s="26">
        <v>279</v>
      </c>
      <c r="C582" s="131">
        <v>100</v>
      </c>
      <c r="D582" s="132" t="str">
        <f t="shared" si="69"/>
        <v>279-100</v>
      </c>
      <c r="E582" s="25">
        <v>58500</v>
      </c>
      <c r="F582" s="27" t="s">
        <v>496</v>
      </c>
    </row>
    <row r="583" spans="1:6" hidden="1" x14ac:dyDescent="0.2">
      <c r="A583" s="26" t="s">
        <v>61</v>
      </c>
      <c r="B583" s="26">
        <v>279</v>
      </c>
      <c r="C583" s="131">
        <v>320</v>
      </c>
      <c r="D583" s="132" t="str">
        <f t="shared" si="69"/>
        <v>279-320</v>
      </c>
    </row>
    <row r="584" spans="1:6" hidden="1" x14ac:dyDescent="0.2">
      <c r="A584" s="26" t="s">
        <v>61</v>
      </c>
      <c r="B584" s="26">
        <v>279</v>
      </c>
      <c r="C584" s="131">
        <v>330</v>
      </c>
      <c r="D584" s="132" t="str">
        <f t="shared" ref="D584" si="77">B584&amp;"-"&amp;C584</f>
        <v>279-330</v>
      </c>
    </row>
    <row r="585" spans="1:6" hidden="1" x14ac:dyDescent="0.2">
      <c r="A585" s="26" t="s">
        <v>61</v>
      </c>
      <c r="B585" s="26">
        <v>279</v>
      </c>
      <c r="C585" s="131">
        <v>350</v>
      </c>
      <c r="D585" s="132" t="str">
        <f t="shared" si="69"/>
        <v>279-350</v>
      </c>
    </row>
    <row r="586" spans="1:6" hidden="1" x14ac:dyDescent="0.2">
      <c r="A586" s="26" t="s">
        <v>61</v>
      </c>
      <c r="B586" s="26">
        <v>279</v>
      </c>
      <c r="C586" s="131" t="s">
        <v>423</v>
      </c>
      <c r="D586" s="132" t="str">
        <f t="shared" si="69"/>
        <v>279-350 (2)</v>
      </c>
    </row>
    <row r="587" spans="1:6" hidden="1" x14ac:dyDescent="0.2">
      <c r="A587" s="26" t="s">
        <v>61</v>
      </c>
      <c r="B587" s="26">
        <v>279</v>
      </c>
      <c r="C587" s="131">
        <v>300</v>
      </c>
      <c r="D587" s="132" t="str">
        <f t="shared" si="69"/>
        <v>279-300</v>
      </c>
    </row>
    <row r="588" spans="1:6" hidden="1" x14ac:dyDescent="0.2">
      <c r="A588" s="26" t="s">
        <v>61</v>
      </c>
      <c r="B588" s="26">
        <v>279</v>
      </c>
      <c r="C588" s="131">
        <v>400</v>
      </c>
      <c r="D588" s="132" t="str">
        <f t="shared" si="69"/>
        <v>279-400</v>
      </c>
    </row>
    <row r="589" spans="1:6" hidden="1" x14ac:dyDescent="0.2">
      <c r="A589" s="26" t="s">
        <v>61</v>
      </c>
      <c r="B589" s="26">
        <v>279</v>
      </c>
      <c r="C589" s="131">
        <v>518</v>
      </c>
      <c r="D589" s="132" t="str">
        <f t="shared" ref="D589" si="78">B589&amp;"-"&amp;C589</f>
        <v>279-518</v>
      </c>
    </row>
    <row r="590" spans="1:6" hidden="1" x14ac:dyDescent="0.2">
      <c r="A590" s="26" t="s">
        <v>61</v>
      </c>
      <c r="B590" s="26">
        <v>279</v>
      </c>
      <c r="C590" s="131" t="s">
        <v>424</v>
      </c>
      <c r="D590" s="132" t="str">
        <f t="shared" si="69"/>
        <v>279-518 (2)</v>
      </c>
    </row>
    <row r="591" spans="1:6" hidden="1" x14ac:dyDescent="0.2">
      <c r="A591" s="26" t="s">
        <v>61</v>
      </c>
      <c r="B591" s="26">
        <v>279</v>
      </c>
      <c r="C591" s="131">
        <v>550</v>
      </c>
      <c r="D591" s="132" t="str">
        <f t="shared" si="69"/>
        <v>279-550</v>
      </c>
    </row>
    <row r="592" spans="1:6" hidden="1" x14ac:dyDescent="0.2">
      <c r="A592" s="26" t="s">
        <v>61</v>
      </c>
      <c r="B592" s="26">
        <v>279</v>
      </c>
      <c r="C592" s="131">
        <v>569</v>
      </c>
      <c r="D592" s="132" t="str">
        <f t="shared" si="69"/>
        <v>279-569</v>
      </c>
    </row>
    <row r="593" spans="1:6" hidden="1" x14ac:dyDescent="0.2">
      <c r="A593" s="26" t="s">
        <v>61</v>
      </c>
      <c r="B593" s="26">
        <v>279</v>
      </c>
      <c r="C593" s="131">
        <v>500</v>
      </c>
      <c r="D593" s="132" t="str">
        <f t="shared" si="69"/>
        <v>279-500</v>
      </c>
    </row>
    <row r="594" spans="1:6" hidden="1" x14ac:dyDescent="0.2">
      <c r="A594" s="26" t="s">
        <v>61</v>
      </c>
      <c r="B594" s="26">
        <v>279</v>
      </c>
      <c r="C594" s="131">
        <v>580</v>
      </c>
      <c r="D594" s="132" t="str">
        <f t="shared" si="69"/>
        <v>279-580</v>
      </c>
    </row>
    <row r="595" spans="1:6" hidden="1" x14ac:dyDescent="0.2">
      <c r="A595" s="26" t="s">
        <v>61</v>
      </c>
      <c r="B595" s="26">
        <v>279</v>
      </c>
      <c r="C595" s="131">
        <v>610</v>
      </c>
      <c r="D595" s="132" t="str">
        <f t="shared" si="69"/>
        <v>279-610</v>
      </c>
    </row>
    <row r="596" spans="1:6" hidden="1" x14ac:dyDescent="0.2">
      <c r="A596" s="26" t="s">
        <v>61</v>
      </c>
      <c r="B596" s="26">
        <v>279</v>
      </c>
      <c r="C596" s="131" t="s">
        <v>304</v>
      </c>
      <c r="D596" s="132" t="str">
        <f t="shared" ref="D596:D602" si="79">B596&amp;"-"&amp;C596</f>
        <v>279-610 (2)</v>
      </c>
    </row>
    <row r="597" spans="1:6" hidden="1" x14ac:dyDescent="0.2">
      <c r="A597" s="26" t="s">
        <v>61</v>
      </c>
      <c r="B597" s="26">
        <v>279</v>
      </c>
      <c r="C597" s="131">
        <v>641</v>
      </c>
      <c r="D597" s="132" t="str">
        <f t="shared" si="79"/>
        <v>279-641</v>
      </c>
    </row>
    <row r="598" spans="1:6" hidden="1" x14ac:dyDescent="0.2">
      <c r="A598" s="26" t="s">
        <v>61</v>
      </c>
      <c r="B598" s="26">
        <v>279</v>
      </c>
      <c r="C598" s="131">
        <v>642</v>
      </c>
      <c r="D598" s="132" t="str">
        <f t="shared" si="79"/>
        <v>279-642</v>
      </c>
      <c r="E598" s="25">
        <v>1500</v>
      </c>
      <c r="F598" s="27" t="s">
        <v>495</v>
      </c>
    </row>
    <row r="599" spans="1:6" hidden="1" x14ac:dyDescent="0.2">
      <c r="A599" s="26" t="s">
        <v>61</v>
      </c>
      <c r="B599" s="26">
        <v>279</v>
      </c>
      <c r="C599" s="131">
        <v>644</v>
      </c>
      <c r="D599" s="132" t="str">
        <f t="shared" si="79"/>
        <v>279-644</v>
      </c>
    </row>
    <row r="600" spans="1:6" hidden="1" x14ac:dyDescent="0.2">
      <c r="A600" s="26" t="s">
        <v>61</v>
      </c>
      <c r="B600" s="26">
        <v>279</v>
      </c>
      <c r="C600" s="131">
        <v>645</v>
      </c>
      <c r="D600" s="132" t="str">
        <f t="shared" si="79"/>
        <v>279-645</v>
      </c>
    </row>
    <row r="601" spans="1:6" hidden="1" x14ac:dyDescent="0.2">
      <c r="A601" s="26" t="s">
        <v>61</v>
      </c>
      <c r="B601" s="26">
        <v>279</v>
      </c>
      <c r="C601" s="131">
        <v>650</v>
      </c>
      <c r="D601" s="132" t="str">
        <f t="shared" si="79"/>
        <v>279-650</v>
      </c>
    </row>
    <row r="602" spans="1:6" hidden="1" x14ac:dyDescent="0.2">
      <c r="A602" s="26" t="s">
        <v>61</v>
      </c>
      <c r="B602" s="26">
        <v>279</v>
      </c>
      <c r="C602" s="131" t="s">
        <v>294</v>
      </c>
      <c r="D602" s="132" t="str">
        <f t="shared" si="79"/>
        <v>279-650 (2)</v>
      </c>
    </row>
    <row r="603" spans="1:6" hidden="1" x14ac:dyDescent="0.2">
      <c r="A603" s="26" t="s">
        <v>61</v>
      </c>
      <c r="B603" s="26">
        <v>279</v>
      </c>
      <c r="C603" s="131">
        <v>736</v>
      </c>
      <c r="D603" s="132" t="str">
        <f t="shared" ref="D603" si="80">B603&amp;"-"&amp;C603</f>
        <v>279-736</v>
      </c>
    </row>
    <row r="604" spans="1:6" hidden="1" x14ac:dyDescent="0.2">
      <c r="A604" s="26" t="s">
        <v>64</v>
      </c>
      <c r="B604" s="26">
        <v>280</v>
      </c>
      <c r="C604" s="131">
        <v>100</v>
      </c>
      <c r="D604" s="132" t="str">
        <f t="shared" si="69"/>
        <v>280-100</v>
      </c>
      <c r="E604" s="25">
        <v>40514</v>
      </c>
      <c r="F604" s="27" t="s">
        <v>497</v>
      </c>
    </row>
    <row r="605" spans="1:6" hidden="1" x14ac:dyDescent="0.2">
      <c r="A605" s="26" t="s">
        <v>64</v>
      </c>
      <c r="B605" s="26">
        <v>280</v>
      </c>
      <c r="C605" s="131">
        <v>320</v>
      </c>
      <c r="D605" s="132" t="str">
        <f t="shared" si="69"/>
        <v>280-320</v>
      </c>
    </row>
    <row r="606" spans="1:6" hidden="1" x14ac:dyDescent="0.2">
      <c r="A606" s="26" t="s">
        <v>64</v>
      </c>
      <c r="B606" s="26">
        <v>280</v>
      </c>
      <c r="C606" s="131">
        <v>330</v>
      </c>
      <c r="D606" s="132" t="str">
        <f t="shared" ref="D606" si="81">B606&amp;"-"&amp;C606</f>
        <v>280-330</v>
      </c>
    </row>
    <row r="607" spans="1:6" hidden="1" x14ac:dyDescent="0.2">
      <c r="A607" s="26" t="s">
        <v>64</v>
      </c>
      <c r="B607" s="26">
        <v>280</v>
      </c>
      <c r="C607" s="131">
        <v>350</v>
      </c>
      <c r="D607" s="132" t="str">
        <f t="shared" si="69"/>
        <v>280-350</v>
      </c>
    </row>
    <row r="608" spans="1:6" hidden="1" x14ac:dyDescent="0.2">
      <c r="A608" s="26" t="s">
        <v>64</v>
      </c>
      <c r="B608" s="26">
        <v>280</v>
      </c>
      <c r="C608" s="131" t="s">
        <v>423</v>
      </c>
      <c r="D608" s="132" t="str">
        <f t="shared" si="69"/>
        <v>280-350 (2)</v>
      </c>
    </row>
    <row r="609" spans="1:6" hidden="1" x14ac:dyDescent="0.2">
      <c r="A609" s="26" t="s">
        <v>64</v>
      </c>
      <c r="B609" s="26">
        <v>280</v>
      </c>
      <c r="C609" s="131">
        <v>300</v>
      </c>
      <c r="D609" s="132" t="str">
        <f t="shared" si="69"/>
        <v>280-300</v>
      </c>
    </row>
    <row r="610" spans="1:6" hidden="1" x14ac:dyDescent="0.2">
      <c r="A610" s="26" t="s">
        <v>64</v>
      </c>
      <c r="B610" s="26">
        <v>280</v>
      </c>
      <c r="C610" s="131">
        <v>400</v>
      </c>
      <c r="D610" s="132" t="str">
        <f t="shared" si="69"/>
        <v>280-400</v>
      </c>
    </row>
    <row r="611" spans="1:6" hidden="1" x14ac:dyDescent="0.2">
      <c r="A611" s="26" t="s">
        <v>64</v>
      </c>
      <c r="B611" s="26">
        <v>280</v>
      </c>
      <c r="C611" s="131">
        <v>518</v>
      </c>
      <c r="D611" s="132" t="str">
        <f t="shared" ref="D611:D618" si="82">B611&amp;"-"&amp;C611</f>
        <v>280-518</v>
      </c>
    </row>
    <row r="612" spans="1:6" hidden="1" x14ac:dyDescent="0.2">
      <c r="A612" s="26" t="s">
        <v>64</v>
      </c>
      <c r="B612" s="26">
        <v>280</v>
      </c>
      <c r="C612" s="131" t="s">
        <v>424</v>
      </c>
      <c r="D612" s="132" t="str">
        <f t="shared" si="82"/>
        <v>280-518 (2)</v>
      </c>
    </row>
    <row r="613" spans="1:6" hidden="1" x14ac:dyDescent="0.2">
      <c r="A613" s="26" t="s">
        <v>64</v>
      </c>
      <c r="B613" s="26">
        <v>280</v>
      </c>
      <c r="C613" s="131">
        <v>550</v>
      </c>
      <c r="D613" s="132" t="str">
        <f t="shared" si="82"/>
        <v>280-550</v>
      </c>
    </row>
    <row r="614" spans="1:6" hidden="1" x14ac:dyDescent="0.2">
      <c r="A614" s="26" t="s">
        <v>64</v>
      </c>
      <c r="B614" s="26">
        <v>280</v>
      </c>
      <c r="C614" s="131">
        <v>569</v>
      </c>
      <c r="D614" s="132" t="str">
        <f t="shared" si="82"/>
        <v>280-569</v>
      </c>
    </row>
    <row r="615" spans="1:6" hidden="1" x14ac:dyDescent="0.2">
      <c r="A615" s="26" t="s">
        <v>64</v>
      </c>
      <c r="B615" s="26">
        <v>280</v>
      </c>
      <c r="C615" s="131">
        <v>500</v>
      </c>
      <c r="D615" s="132" t="str">
        <f t="shared" si="82"/>
        <v>280-500</v>
      </c>
    </row>
    <row r="616" spans="1:6" hidden="1" x14ac:dyDescent="0.2">
      <c r="A616" s="26" t="s">
        <v>64</v>
      </c>
      <c r="B616" s="26">
        <v>280</v>
      </c>
      <c r="C616" s="131">
        <v>580</v>
      </c>
      <c r="D616" s="132" t="str">
        <f t="shared" si="82"/>
        <v>280-580</v>
      </c>
    </row>
    <row r="617" spans="1:6" hidden="1" x14ac:dyDescent="0.2">
      <c r="A617" s="26" t="s">
        <v>64</v>
      </c>
      <c r="B617" s="26">
        <v>280</v>
      </c>
      <c r="C617" s="131">
        <v>610</v>
      </c>
      <c r="D617" s="132" t="str">
        <f t="shared" si="82"/>
        <v>280-610</v>
      </c>
      <c r="E617" s="25">
        <v>3000</v>
      </c>
      <c r="F617" s="27" t="s">
        <v>498</v>
      </c>
    </row>
    <row r="618" spans="1:6" hidden="1" x14ac:dyDescent="0.2">
      <c r="A618" s="26" t="s">
        <v>64</v>
      </c>
      <c r="B618" s="26">
        <v>280</v>
      </c>
      <c r="C618" s="131" t="s">
        <v>304</v>
      </c>
      <c r="D618" s="132" t="str">
        <f t="shared" si="82"/>
        <v>280-610 (2)</v>
      </c>
    </row>
    <row r="619" spans="1:6" hidden="1" x14ac:dyDescent="0.2">
      <c r="A619" s="26" t="s">
        <v>64</v>
      </c>
      <c r="B619" s="26">
        <v>280</v>
      </c>
      <c r="C619" s="131">
        <v>641</v>
      </c>
      <c r="D619" s="132" t="str">
        <f t="shared" si="69"/>
        <v>280-641</v>
      </c>
    </row>
    <row r="620" spans="1:6" hidden="1" x14ac:dyDescent="0.2">
      <c r="A620" s="26" t="s">
        <v>64</v>
      </c>
      <c r="B620" s="26">
        <v>280</v>
      </c>
      <c r="C620" s="131">
        <v>642</v>
      </c>
      <c r="D620" s="132" t="str">
        <f t="shared" si="69"/>
        <v>280-642</v>
      </c>
    </row>
    <row r="621" spans="1:6" hidden="1" x14ac:dyDescent="0.2">
      <c r="A621" s="26" t="s">
        <v>64</v>
      </c>
      <c r="B621" s="26">
        <v>280</v>
      </c>
      <c r="C621" s="131">
        <v>644</v>
      </c>
      <c r="D621" s="132" t="str">
        <f t="shared" si="69"/>
        <v>280-644</v>
      </c>
    </row>
    <row r="622" spans="1:6" hidden="1" x14ac:dyDescent="0.2">
      <c r="A622" s="26" t="s">
        <v>64</v>
      </c>
      <c r="B622" s="26">
        <v>280</v>
      </c>
      <c r="C622" s="131">
        <v>645</v>
      </c>
      <c r="D622" s="132" t="str">
        <f t="shared" si="69"/>
        <v>280-645</v>
      </c>
    </row>
    <row r="623" spans="1:6" hidden="1" x14ac:dyDescent="0.2">
      <c r="A623" s="26" t="s">
        <v>64</v>
      </c>
      <c r="B623" s="26">
        <v>280</v>
      </c>
      <c r="C623" s="131">
        <v>650</v>
      </c>
      <c r="D623" s="132" t="str">
        <f t="shared" si="69"/>
        <v>280-650</v>
      </c>
    </row>
    <row r="624" spans="1:6" hidden="1" x14ac:dyDescent="0.2">
      <c r="A624" s="26" t="s">
        <v>64</v>
      </c>
      <c r="B624" s="26">
        <v>280</v>
      </c>
      <c r="C624" s="131" t="s">
        <v>294</v>
      </c>
      <c r="D624" s="132" t="str">
        <f t="shared" si="69"/>
        <v>280-650 (2)</v>
      </c>
    </row>
    <row r="625" spans="1:6" hidden="1" x14ac:dyDescent="0.2">
      <c r="A625" s="26" t="s">
        <v>64</v>
      </c>
      <c r="B625" s="26">
        <v>280</v>
      </c>
      <c r="C625" s="131">
        <v>736</v>
      </c>
      <c r="D625" s="132" t="str">
        <f t="shared" ref="D625" si="83">B625&amp;"-"&amp;C625</f>
        <v>280-736</v>
      </c>
    </row>
    <row r="626" spans="1:6" hidden="1" x14ac:dyDescent="0.2">
      <c r="A626" s="26" t="s">
        <v>66</v>
      </c>
      <c r="B626" s="26">
        <v>282</v>
      </c>
      <c r="C626" s="131">
        <v>100</v>
      </c>
      <c r="D626" s="132" t="str">
        <f t="shared" si="69"/>
        <v>282-100</v>
      </c>
      <c r="E626" s="25">
        <v>54000</v>
      </c>
      <c r="F626" s="27" t="s">
        <v>499</v>
      </c>
    </row>
    <row r="627" spans="1:6" hidden="1" x14ac:dyDescent="0.2">
      <c r="A627" s="26" t="s">
        <v>66</v>
      </c>
      <c r="B627" s="26">
        <v>282</v>
      </c>
      <c r="C627" s="131">
        <v>320</v>
      </c>
      <c r="D627" s="132" t="str">
        <f t="shared" si="69"/>
        <v>282-320</v>
      </c>
    </row>
    <row r="628" spans="1:6" hidden="1" x14ac:dyDescent="0.2">
      <c r="A628" s="26" t="s">
        <v>66</v>
      </c>
      <c r="B628" s="26">
        <v>282</v>
      </c>
      <c r="C628" s="131">
        <v>330</v>
      </c>
      <c r="D628" s="132" t="str">
        <f t="shared" ref="D628" si="84">B628&amp;"-"&amp;C628</f>
        <v>282-330</v>
      </c>
      <c r="E628" s="25">
        <v>1000</v>
      </c>
      <c r="F628" s="27" t="s">
        <v>500</v>
      </c>
    </row>
    <row r="629" spans="1:6" hidden="1" x14ac:dyDescent="0.2">
      <c r="A629" s="26" t="s">
        <v>66</v>
      </c>
      <c r="B629" s="26">
        <v>282</v>
      </c>
      <c r="C629" s="131">
        <v>350</v>
      </c>
      <c r="D629" s="132" t="str">
        <f t="shared" si="69"/>
        <v>282-350</v>
      </c>
    </row>
    <row r="630" spans="1:6" hidden="1" x14ac:dyDescent="0.2">
      <c r="A630" s="26" t="s">
        <v>66</v>
      </c>
      <c r="B630" s="26">
        <v>282</v>
      </c>
      <c r="C630" s="131" t="s">
        <v>423</v>
      </c>
      <c r="D630" s="132" t="str">
        <f t="shared" si="69"/>
        <v>282-350 (2)</v>
      </c>
    </row>
    <row r="631" spans="1:6" hidden="1" x14ac:dyDescent="0.2">
      <c r="A631" s="26" t="s">
        <v>66</v>
      </c>
      <c r="B631" s="26">
        <v>282</v>
      </c>
      <c r="C631" s="131">
        <v>300</v>
      </c>
      <c r="D631" s="132" t="str">
        <f t="shared" si="69"/>
        <v>282-300</v>
      </c>
    </row>
    <row r="632" spans="1:6" hidden="1" x14ac:dyDescent="0.2">
      <c r="A632" s="26" t="s">
        <v>66</v>
      </c>
      <c r="B632" s="26">
        <v>282</v>
      </c>
      <c r="C632" s="131">
        <v>400</v>
      </c>
      <c r="D632" s="132" t="str">
        <f t="shared" si="69"/>
        <v>282-400</v>
      </c>
    </row>
    <row r="633" spans="1:6" hidden="1" x14ac:dyDescent="0.2">
      <c r="A633" s="26" t="s">
        <v>66</v>
      </c>
      <c r="B633" s="26">
        <v>282</v>
      </c>
      <c r="C633" s="131">
        <v>518</v>
      </c>
      <c r="D633" s="132" t="str">
        <f t="shared" ref="D633:D640" si="85">B633&amp;"-"&amp;C633</f>
        <v>282-518</v>
      </c>
    </row>
    <row r="634" spans="1:6" hidden="1" x14ac:dyDescent="0.2">
      <c r="A634" s="26" t="s">
        <v>66</v>
      </c>
      <c r="B634" s="26">
        <v>282</v>
      </c>
      <c r="C634" s="131" t="s">
        <v>424</v>
      </c>
      <c r="D634" s="132" t="str">
        <f t="shared" si="85"/>
        <v>282-518 (2)</v>
      </c>
    </row>
    <row r="635" spans="1:6" hidden="1" x14ac:dyDescent="0.2">
      <c r="A635" s="26" t="s">
        <v>66</v>
      </c>
      <c r="B635" s="26">
        <v>282</v>
      </c>
      <c r="C635" s="131">
        <v>550</v>
      </c>
      <c r="D635" s="132" t="str">
        <f t="shared" si="85"/>
        <v>282-550</v>
      </c>
    </row>
    <row r="636" spans="1:6" hidden="1" x14ac:dyDescent="0.2">
      <c r="A636" s="26" t="s">
        <v>66</v>
      </c>
      <c r="B636" s="26">
        <v>282</v>
      </c>
      <c r="C636" s="131">
        <v>569</v>
      </c>
      <c r="D636" s="132" t="str">
        <f t="shared" si="85"/>
        <v>282-569</v>
      </c>
    </row>
    <row r="637" spans="1:6" hidden="1" x14ac:dyDescent="0.2">
      <c r="A637" s="26" t="s">
        <v>66</v>
      </c>
      <c r="B637" s="26">
        <v>282</v>
      </c>
      <c r="C637" s="131">
        <v>500</v>
      </c>
      <c r="D637" s="132" t="str">
        <f t="shared" si="85"/>
        <v>282-500</v>
      </c>
    </row>
    <row r="638" spans="1:6" hidden="1" x14ac:dyDescent="0.2">
      <c r="A638" s="26" t="s">
        <v>66</v>
      </c>
      <c r="B638" s="26">
        <v>282</v>
      </c>
      <c r="C638" s="131">
        <v>580</v>
      </c>
      <c r="D638" s="132" t="str">
        <f t="shared" si="85"/>
        <v>282-580</v>
      </c>
    </row>
    <row r="639" spans="1:6" hidden="1" x14ac:dyDescent="0.2">
      <c r="A639" s="26" t="s">
        <v>66</v>
      </c>
      <c r="B639" s="26">
        <v>282</v>
      </c>
      <c r="C639" s="131">
        <v>610</v>
      </c>
      <c r="D639" s="132" t="str">
        <f t="shared" si="85"/>
        <v>282-610</v>
      </c>
    </row>
    <row r="640" spans="1:6" hidden="1" x14ac:dyDescent="0.2">
      <c r="A640" s="26" t="s">
        <v>66</v>
      </c>
      <c r="B640" s="26">
        <v>282</v>
      </c>
      <c r="C640" s="131" t="s">
        <v>304</v>
      </c>
      <c r="D640" s="132" t="str">
        <f t="shared" si="85"/>
        <v>282-610 (2)</v>
      </c>
    </row>
    <row r="641" spans="1:6" hidden="1" x14ac:dyDescent="0.2">
      <c r="A641" s="26" t="s">
        <v>66</v>
      </c>
      <c r="B641" s="26">
        <v>282</v>
      </c>
      <c r="C641" s="131">
        <v>641</v>
      </c>
      <c r="D641" s="132" t="str">
        <f t="shared" si="69"/>
        <v>282-641</v>
      </c>
    </row>
    <row r="642" spans="1:6" hidden="1" x14ac:dyDescent="0.2">
      <c r="A642" s="26" t="s">
        <v>66</v>
      </c>
      <c r="B642" s="26">
        <v>282</v>
      </c>
      <c r="C642" s="131">
        <v>642</v>
      </c>
      <c r="D642" s="132" t="str">
        <f t="shared" si="69"/>
        <v>282-642</v>
      </c>
    </row>
    <row r="643" spans="1:6" hidden="1" x14ac:dyDescent="0.2">
      <c r="A643" s="26" t="s">
        <v>66</v>
      </c>
      <c r="B643" s="26">
        <v>282</v>
      </c>
      <c r="C643" s="131">
        <v>644</v>
      </c>
      <c r="D643" s="132" t="str">
        <f t="shared" si="69"/>
        <v>282-644</v>
      </c>
    </row>
    <row r="644" spans="1:6" hidden="1" x14ac:dyDescent="0.2">
      <c r="A644" s="26" t="s">
        <v>66</v>
      </c>
      <c r="B644" s="26">
        <v>282</v>
      </c>
      <c r="C644" s="131">
        <v>645</v>
      </c>
      <c r="D644" s="132" t="str">
        <f t="shared" si="69"/>
        <v>282-645</v>
      </c>
    </row>
    <row r="645" spans="1:6" hidden="1" x14ac:dyDescent="0.2">
      <c r="A645" s="26" t="s">
        <v>66</v>
      </c>
      <c r="B645" s="26">
        <v>282</v>
      </c>
      <c r="C645" s="131">
        <v>650</v>
      </c>
      <c r="D645" s="132" t="str">
        <f t="shared" si="69"/>
        <v>282-650</v>
      </c>
    </row>
    <row r="646" spans="1:6" hidden="1" x14ac:dyDescent="0.2">
      <c r="A646" s="26" t="s">
        <v>66</v>
      </c>
      <c r="B646" s="26">
        <v>282</v>
      </c>
      <c r="C646" s="131" t="s">
        <v>294</v>
      </c>
      <c r="D646" s="132" t="str">
        <f t="shared" si="69"/>
        <v>282-650 (2)</v>
      </c>
      <c r="E646" s="25">
        <v>3000</v>
      </c>
      <c r="F646" s="27" t="s">
        <v>470</v>
      </c>
    </row>
    <row r="647" spans="1:6" hidden="1" x14ac:dyDescent="0.2">
      <c r="A647" s="26" t="s">
        <v>66</v>
      </c>
      <c r="B647" s="26">
        <v>282</v>
      </c>
      <c r="C647" s="131">
        <v>736</v>
      </c>
      <c r="D647" s="132" t="str">
        <f t="shared" ref="D647" si="86">B647&amp;"-"&amp;C647</f>
        <v>282-736</v>
      </c>
    </row>
    <row r="648" spans="1:6" hidden="1" x14ac:dyDescent="0.2">
      <c r="A648" s="26" t="s">
        <v>69</v>
      </c>
      <c r="B648" s="26">
        <v>286</v>
      </c>
      <c r="C648" s="131">
        <v>100</v>
      </c>
      <c r="D648" s="132" t="str">
        <f t="shared" si="69"/>
        <v>286-100</v>
      </c>
      <c r="E648" s="25">
        <v>69716</v>
      </c>
      <c r="F648" s="27" t="s">
        <v>497</v>
      </c>
    </row>
    <row r="649" spans="1:6" hidden="1" x14ac:dyDescent="0.2">
      <c r="A649" s="26" t="s">
        <v>69</v>
      </c>
      <c r="B649" s="26">
        <v>286</v>
      </c>
      <c r="C649" s="131">
        <v>320</v>
      </c>
      <c r="D649" s="132" t="str">
        <f t="shared" ref="D649:D763" si="87">B649&amp;"-"&amp;C649</f>
        <v>286-320</v>
      </c>
    </row>
    <row r="650" spans="1:6" hidden="1" x14ac:dyDescent="0.2">
      <c r="A650" s="26" t="s">
        <v>69</v>
      </c>
      <c r="B650" s="26">
        <v>286</v>
      </c>
      <c r="C650" s="131">
        <v>330</v>
      </c>
      <c r="D650" s="132" t="str">
        <f t="shared" ref="D650" si="88">B650&amp;"-"&amp;C650</f>
        <v>286-330</v>
      </c>
    </row>
    <row r="651" spans="1:6" hidden="1" x14ac:dyDescent="0.2">
      <c r="A651" s="26" t="s">
        <v>69</v>
      </c>
      <c r="B651" s="26">
        <v>286</v>
      </c>
      <c r="C651" s="131">
        <v>350</v>
      </c>
      <c r="D651" s="132" t="str">
        <f t="shared" si="87"/>
        <v>286-350</v>
      </c>
    </row>
    <row r="652" spans="1:6" hidden="1" x14ac:dyDescent="0.2">
      <c r="A652" s="26" t="s">
        <v>69</v>
      </c>
      <c r="B652" s="26">
        <v>286</v>
      </c>
      <c r="C652" s="131" t="s">
        <v>423</v>
      </c>
      <c r="D652" s="132" t="str">
        <f t="shared" si="87"/>
        <v>286-350 (2)</v>
      </c>
    </row>
    <row r="653" spans="1:6" hidden="1" x14ac:dyDescent="0.2">
      <c r="A653" s="26" t="s">
        <v>69</v>
      </c>
      <c r="B653" s="26">
        <v>286</v>
      </c>
      <c r="C653" s="131">
        <v>300</v>
      </c>
      <c r="D653" s="132" t="str">
        <f t="shared" si="87"/>
        <v>286-300</v>
      </c>
    </row>
    <row r="654" spans="1:6" hidden="1" x14ac:dyDescent="0.2">
      <c r="A654" s="26" t="s">
        <v>69</v>
      </c>
      <c r="B654" s="26">
        <v>286</v>
      </c>
      <c r="C654" s="131">
        <v>400</v>
      </c>
      <c r="D654" s="132" t="str">
        <f t="shared" si="87"/>
        <v>286-400</v>
      </c>
    </row>
    <row r="655" spans="1:6" hidden="1" x14ac:dyDescent="0.2">
      <c r="A655" s="26" t="s">
        <v>69</v>
      </c>
      <c r="B655" s="26">
        <v>286</v>
      </c>
      <c r="C655" s="131">
        <v>518</v>
      </c>
      <c r="D655" s="132" t="str">
        <f t="shared" ref="D655:D662" si="89">B655&amp;"-"&amp;C655</f>
        <v>286-518</v>
      </c>
    </row>
    <row r="656" spans="1:6" hidden="1" x14ac:dyDescent="0.2">
      <c r="A656" s="26" t="s">
        <v>69</v>
      </c>
      <c r="B656" s="26">
        <v>286</v>
      </c>
      <c r="C656" s="131" t="s">
        <v>424</v>
      </c>
      <c r="D656" s="132" t="str">
        <f t="shared" si="89"/>
        <v>286-518 (2)</v>
      </c>
    </row>
    <row r="657" spans="1:6" hidden="1" x14ac:dyDescent="0.2">
      <c r="A657" s="26" t="s">
        <v>69</v>
      </c>
      <c r="B657" s="26">
        <v>286</v>
      </c>
      <c r="C657" s="131">
        <v>550</v>
      </c>
      <c r="D657" s="132" t="str">
        <f t="shared" si="89"/>
        <v>286-550</v>
      </c>
    </row>
    <row r="658" spans="1:6" hidden="1" x14ac:dyDescent="0.2">
      <c r="A658" s="26" t="s">
        <v>69</v>
      </c>
      <c r="B658" s="26">
        <v>286</v>
      </c>
      <c r="C658" s="131">
        <v>569</v>
      </c>
      <c r="D658" s="132" t="str">
        <f t="shared" si="89"/>
        <v>286-569</v>
      </c>
    </row>
    <row r="659" spans="1:6" hidden="1" x14ac:dyDescent="0.2">
      <c r="A659" s="26" t="s">
        <v>69</v>
      </c>
      <c r="B659" s="26">
        <v>286</v>
      </c>
      <c r="C659" s="131">
        <v>500</v>
      </c>
      <c r="D659" s="132" t="str">
        <f t="shared" si="89"/>
        <v>286-500</v>
      </c>
    </row>
    <row r="660" spans="1:6" hidden="1" x14ac:dyDescent="0.2">
      <c r="A660" s="26" t="s">
        <v>69</v>
      </c>
      <c r="B660" s="26">
        <v>286</v>
      </c>
      <c r="C660" s="131">
        <v>580</v>
      </c>
      <c r="D660" s="132" t="str">
        <f t="shared" si="89"/>
        <v>286-580</v>
      </c>
    </row>
    <row r="661" spans="1:6" hidden="1" x14ac:dyDescent="0.2">
      <c r="A661" s="26" t="s">
        <v>69</v>
      </c>
      <c r="B661" s="26">
        <v>286</v>
      </c>
      <c r="C661" s="131">
        <v>610</v>
      </c>
      <c r="D661" s="132" t="str">
        <f t="shared" si="89"/>
        <v>286-610</v>
      </c>
    </row>
    <row r="662" spans="1:6" hidden="1" x14ac:dyDescent="0.2">
      <c r="A662" s="26" t="s">
        <v>69</v>
      </c>
      <c r="B662" s="26">
        <v>286</v>
      </c>
      <c r="C662" s="131" t="s">
        <v>304</v>
      </c>
      <c r="D662" s="132" t="str">
        <f t="shared" si="89"/>
        <v>286-610 (2)</v>
      </c>
    </row>
    <row r="663" spans="1:6" hidden="1" x14ac:dyDescent="0.2">
      <c r="A663" s="26" t="s">
        <v>69</v>
      </c>
      <c r="B663" s="26">
        <v>286</v>
      </c>
      <c r="C663" s="131">
        <v>641</v>
      </c>
      <c r="D663" s="132" t="str">
        <f t="shared" si="87"/>
        <v>286-641</v>
      </c>
    </row>
    <row r="664" spans="1:6" hidden="1" x14ac:dyDescent="0.2">
      <c r="A664" s="26" t="s">
        <v>69</v>
      </c>
      <c r="B664" s="26">
        <v>286</v>
      </c>
      <c r="C664" s="131">
        <v>642</v>
      </c>
      <c r="D664" s="132" t="str">
        <f t="shared" si="87"/>
        <v>286-642</v>
      </c>
    </row>
    <row r="665" spans="1:6" hidden="1" x14ac:dyDescent="0.2">
      <c r="A665" s="26" t="s">
        <v>69</v>
      </c>
      <c r="B665" s="26">
        <v>286</v>
      </c>
      <c r="C665" s="131">
        <v>644</v>
      </c>
      <c r="D665" s="132" t="str">
        <f t="shared" si="87"/>
        <v>286-644</v>
      </c>
    </row>
    <row r="666" spans="1:6" hidden="1" x14ac:dyDescent="0.2">
      <c r="A666" s="26" t="s">
        <v>69</v>
      </c>
      <c r="B666" s="26">
        <v>286</v>
      </c>
      <c r="C666" s="131">
        <v>645</v>
      </c>
      <c r="D666" s="132" t="str">
        <f t="shared" si="87"/>
        <v>286-645</v>
      </c>
    </row>
    <row r="667" spans="1:6" hidden="1" x14ac:dyDescent="0.2">
      <c r="A667" s="26" t="s">
        <v>69</v>
      </c>
      <c r="B667" s="26">
        <v>286</v>
      </c>
      <c r="C667" s="131">
        <v>650</v>
      </c>
      <c r="D667" s="132" t="str">
        <f t="shared" si="87"/>
        <v>286-650</v>
      </c>
    </row>
    <row r="668" spans="1:6" hidden="1" x14ac:dyDescent="0.2">
      <c r="A668" s="26" t="s">
        <v>69</v>
      </c>
      <c r="B668" s="26">
        <v>286</v>
      </c>
      <c r="C668" s="131" t="s">
        <v>294</v>
      </c>
      <c r="D668" s="132" t="str">
        <f t="shared" si="87"/>
        <v>286-650 (2)</v>
      </c>
    </row>
    <row r="669" spans="1:6" hidden="1" x14ac:dyDescent="0.2">
      <c r="A669" s="26" t="s">
        <v>69</v>
      </c>
      <c r="B669" s="26">
        <v>286</v>
      </c>
      <c r="C669" s="131">
        <v>736</v>
      </c>
      <c r="D669" s="132" t="str">
        <f t="shared" ref="D669" si="90">B669&amp;"-"&amp;C669</f>
        <v>286-736</v>
      </c>
    </row>
    <row r="670" spans="1:6" hidden="1" x14ac:dyDescent="0.2">
      <c r="A670" s="26" t="s">
        <v>71</v>
      </c>
      <c r="B670" s="26">
        <v>294</v>
      </c>
      <c r="C670" s="131">
        <v>100</v>
      </c>
      <c r="D670" s="132" t="str">
        <f t="shared" si="87"/>
        <v>294-100</v>
      </c>
      <c r="E670" s="25">
        <v>63201</v>
      </c>
      <c r="F670" s="27" t="s">
        <v>501</v>
      </c>
    </row>
    <row r="671" spans="1:6" hidden="1" x14ac:dyDescent="0.2">
      <c r="A671" s="26" t="s">
        <v>71</v>
      </c>
      <c r="B671" s="26">
        <v>294</v>
      </c>
      <c r="C671" s="131">
        <v>320</v>
      </c>
      <c r="D671" s="132" t="str">
        <f t="shared" si="87"/>
        <v>294-320</v>
      </c>
    </row>
    <row r="672" spans="1:6" hidden="1" x14ac:dyDescent="0.2">
      <c r="A672" s="26" t="s">
        <v>71</v>
      </c>
      <c r="B672" s="26">
        <v>294</v>
      </c>
      <c r="C672" s="131">
        <v>330</v>
      </c>
      <c r="D672" s="132" t="str">
        <f t="shared" ref="D672" si="91">B672&amp;"-"&amp;C672</f>
        <v>294-330</v>
      </c>
    </row>
    <row r="673" spans="1:6" hidden="1" x14ac:dyDescent="0.2">
      <c r="A673" s="26" t="s">
        <v>71</v>
      </c>
      <c r="B673" s="26">
        <v>294</v>
      </c>
      <c r="C673" s="131">
        <v>350</v>
      </c>
      <c r="D673" s="132" t="str">
        <f t="shared" si="87"/>
        <v>294-350</v>
      </c>
    </row>
    <row r="674" spans="1:6" hidden="1" x14ac:dyDescent="0.2">
      <c r="A674" s="26" t="s">
        <v>71</v>
      </c>
      <c r="B674" s="26">
        <v>294</v>
      </c>
      <c r="C674" s="131" t="s">
        <v>423</v>
      </c>
      <c r="D674" s="132" t="str">
        <f t="shared" si="87"/>
        <v>294-350 (2)</v>
      </c>
    </row>
    <row r="675" spans="1:6" hidden="1" x14ac:dyDescent="0.2">
      <c r="A675" s="26" t="s">
        <v>71</v>
      </c>
      <c r="B675" s="26">
        <v>294</v>
      </c>
      <c r="C675" s="131">
        <v>300</v>
      </c>
      <c r="D675" s="132" t="str">
        <f t="shared" si="87"/>
        <v>294-300</v>
      </c>
    </row>
    <row r="676" spans="1:6" hidden="1" x14ac:dyDescent="0.2">
      <c r="A676" s="26" t="s">
        <v>71</v>
      </c>
      <c r="B676" s="26">
        <v>294</v>
      </c>
      <c r="C676" s="131">
        <v>400</v>
      </c>
      <c r="D676" s="132" t="str">
        <f t="shared" si="87"/>
        <v>294-400</v>
      </c>
    </row>
    <row r="677" spans="1:6" hidden="1" x14ac:dyDescent="0.2">
      <c r="A677" s="26" t="s">
        <v>71</v>
      </c>
      <c r="B677" s="26">
        <v>294</v>
      </c>
      <c r="C677" s="131">
        <v>518</v>
      </c>
      <c r="D677" s="132" t="str">
        <f t="shared" ref="D677:D691" si="92">B677&amp;"-"&amp;C677</f>
        <v>294-518</v>
      </c>
    </row>
    <row r="678" spans="1:6" hidden="1" x14ac:dyDescent="0.2">
      <c r="A678" s="26" t="s">
        <v>71</v>
      </c>
      <c r="B678" s="26">
        <v>294</v>
      </c>
      <c r="C678" s="131" t="s">
        <v>424</v>
      </c>
      <c r="D678" s="132" t="str">
        <f t="shared" ref="D678:D684" si="93">B678&amp;"-"&amp;C678</f>
        <v>294-518 (2)</v>
      </c>
    </row>
    <row r="679" spans="1:6" hidden="1" x14ac:dyDescent="0.2">
      <c r="A679" s="26" t="s">
        <v>71</v>
      </c>
      <c r="B679" s="26">
        <v>294</v>
      </c>
      <c r="C679" s="131">
        <v>550</v>
      </c>
      <c r="D679" s="132" t="str">
        <f t="shared" si="93"/>
        <v>294-550</v>
      </c>
    </row>
    <row r="680" spans="1:6" hidden="1" x14ac:dyDescent="0.2">
      <c r="A680" s="26" t="s">
        <v>71</v>
      </c>
      <c r="B680" s="26">
        <v>294</v>
      </c>
      <c r="C680" s="131">
        <v>569</v>
      </c>
      <c r="D680" s="132" t="str">
        <f t="shared" si="93"/>
        <v>294-569</v>
      </c>
    </row>
    <row r="681" spans="1:6" hidden="1" x14ac:dyDescent="0.2">
      <c r="A681" s="26" t="s">
        <v>71</v>
      </c>
      <c r="B681" s="26">
        <v>294</v>
      </c>
      <c r="C681" s="131">
        <v>500</v>
      </c>
      <c r="D681" s="132" t="str">
        <f t="shared" si="93"/>
        <v>294-500</v>
      </c>
    </row>
    <row r="682" spans="1:6" hidden="1" x14ac:dyDescent="0.2">
      <c r="A682" s="26" t="s">
        <v>71</v>
      </c>
      <c r="B682" s="26">
        <v>294</v>
      </c>
      <c r="C682" s="131">
        <v>580</v>
      </c>
      <c r="D682" s="132" t="str">
        <f t="shared" si="93"/>
        <v>294-580</v>
      </c>
    </row>
    <row r="683" spans="1:6" hidden="1" x14ac:dyDescent="0.2">
      <c r="A683" s="26" t="s">
        <v>71</v>
      </c>
      <c r="B683" s="26">
        <v>294</v>
      </c>
      <c r="C683" s="131">
        <v>610</v>
      </c>
      <c r="D683" s="132" t="str">
        <f t="shared" si="93"/>
        <v>294-610</v>
      </c>
      <c r="E683" s="25">
        <v>1090</v>
      </c>
      <c r="F683" s="27" t="s">
        <v>502</v>
      </c>
    </row>
    <row r="684" spans="1:6" hidden="1" x14ac:dyDescent="0.2">
      <c r="A684" s="26" t="s">
        <v>71</v>
      </c>
      <c r="B684" s="26">
        <v>294</v>
      </c>
      <c r="C684" s="131" t="s">
        <v>304</v>
      </c>
      <c r="D684" s="132" t="str">
        <f t="shared" si="93"/>
        <v>294-610 (2)</v>
      </c>
    </row>
    <row r="685" spans="1:6" hidden="1" x14ac:dyDescent="0.2">
      <c r="A685" s="26" t="s">
        <v>71</v>
      </c>
      <c r="B685" s="26">
        <v>294</v>
      </c>
      <c r="C685" s="131">
        <v>641</v>
      </c>
      <c r="D685" s="132" t="str">
        <f t="shared" si="92"/>
        <v>294-641</v>
      </c>
    </row>
    <row r="686" spans="1:6" hidden="1" x14ac:dyDescent="0.2">
      <c r="A686" s="26" t="s">
        <v>71</v>
      </c>
      <c r="B686" s="26">
        <v>294</v>
      </c>
      <c r="C686" s="131">
        <v>642</v>
      </c>
      <c r="D686" s="132" t="str">
        <f t="shared" si="92"/>
        <v>294-642</v>
      </c>
    </row>
    <row r="687" spans="1:6" hidden="1" x14ac:dyDescent="0.2">
      <c r="A687" s="26" t="s">
        <v>71</v>
      </c>
      <c r="B687" s="26">
        <v>294</v>
      </c>
      <c r="C687" s="131">
        <v>644</v>
      </c>
      <c r="D687" s="132" t="str">
        <f t="shared" si="92"/>
        <v>294-644</v>
      </c>
    </row>
    <row r="688" spans="1:6" hidden="1" x14ac:dyDescent="0.2">
      <c r="A688" s="26" t="s">
        <v>71</v>
      </c>
      <c r="B688" s="26">
        <v>294</v>
      </c>
      <c r="C688" s="131">
        <v>645</v>
      </c>
      <c r="D688" s="132" t="str">
        <f t="shared" si="92"/>
        <v>294-645</v>
      </c>
    </row>
    <row r="689" spans="1:6" hidden="1" x14ac:dyDescent="0.2">
      <c r="A689" s="26" t="s">
        <v>71</v>
      </c>
      <c r="B689" s="26">
        <v>294</v>
      </c>
      <c r="C689" s="131">
        <v>650</v>
      </c>
      <c r="D689" s="132" t="str">
        <f t="shared" si="92"/>
        <v>294-650</v>
      </c>
    </row>
    <row r="690" spans="1:6" hidden="1" x14ac:dyDescent="0.2">
      <c r="A690" s="26" t="s">
        <v>71</v>
      </c>
      <c r="B690" s="26">
        <v>294</v>
      </c>
      <c r="C690" s="131" t="s">
        <v>294</v>
      </c>
      <c r="D690" s="132" t="str">
        <f t="shared" si="92"/>
        <v>294-650 (2)</v>
      </c>
    </row>
    <row r="691" spans="1:6" hidden="1" x14ac:dyDescent="0.2">
      <c r="A691" s="26" t="s">
        <v>71</v>
      </c>
      <c r="B691" s="26">
        <v>294</v>
      </c>
      <c r="C691" s="131">
        <v>736</v>
      </c>
      <c r="D691" s="132" t="str">
        <f t="shared" si="92"/>
        <v>294-736</v>
      </c>
    </row>
    <row r="692" spans="1:6" hidden="1" x14ac:dyDescent="0.2">
      <c r="A692" s="26" t="s">
        <v>73</v>
      </c>
      <c r="B692" s="26">
        <v>302</v>
      </c>
      <c r="C692" s="131">
        <v>100</v>
      </c>
      <c r="D692" s="132" t="str">
        <f t="shared" si="87"/>
        <v>302-100</v>
      </c>
      <c r="E692" s="25">
        <v>50440</v>
      </c>
      <c r="F692" s="27" t="s">
        <v>484</v>
      </c>
    </row>
    <row r="693" spans="1:6" hidden="1" x14ac:dyDescent="0.2">
      <c r="A693" s="26" t="s">
        <v>73</v>
      </c>
      <c r="B693" s="26">
        <v>302</v>
      </c>
      <c r="C693" s="131">
        <v>320</v>
      </c>
      <c r="D693" s="132" t="str">
        <f t="shared" si="87"/>
        <v>302-320</v>
      </c>
    </row>
    <row r="694" spans="1:6" hidden="1" x14ac:dyDescent="0.2">
      <c r="A694" s="26" t="s">
        <v>73</v>
      </c>
      <c r="B694" s="26">
        <v>302</v>
      </c>
      <c r="C694" s="131">
        <v>330</v>
      </c>
      <c r="D694" s="132" t="str">
        <f t="shared" ref="D694" si="94">B694&amp;"-"&amp;C694</f>
        <v>302-330</v>
      </c>
    </row>
    <row r="695" spans="1:6" hidden="1" x14ac:dyDescent="0.2">
      <c r="A695" s="26" t="s">
        <v>73</v>
      </c>
      <c r="B695" s="26">
        <v>302</v>
      </c>
      <c r="C695" s="131">
        <v>350</v>
      </c>
      <c r="D695" s="132" t="str">
        <f t="shared" si="87"/>
        <v>302-350</v>
      </c>
    </row>
    <row r="696" spans="1:6" hidden="1" x14ac:dyDescent="0.2">
      <c r="A696" s="26" t="s">
        <v>73</v>
      </c>
      <c r="B696" s="26">
        <v>302</v>
      </c>
      <c r="C696" s="131" t="s">
        <v>423</v>
      </c>
      <c r="D696" s="132" t="str">
        <f t="shared" si="87"/>
        <v>302-350 (2)</v>
      </c>
    </row>
    <row r="697" spans="1:6" hidden="1" x14ac:dyDescent="0.2">
      <c r="A697" s="26" t="s">
        <v>73</v>
      </c>
      <c r="B697" s="26">
        <v>302</v>
      </c>
      <c r="C697" s="131">
        <v>300</v>
      </c>
      <c r="D697" s="132" t="str">
        <f t="shared" si="87"/>
        <v>302-300</v>
      </c>
    </row>
    <row r="698" spans="1:6" hidden="1" x14ac:dyDescent="0.2">
      <c r="A698" s="26" t="s">
        <v>73</v>
      </c>
      <c r="B698" s="26">
        <v>302</v>
      </c>
      <c r="C698" s="131">
        <v>400</v>
      </c>
      <c r="D698" s="132" t="str">
        <f t="shared" si="87"/>
        <v>302-400</v>
      </c>
    </row>
    <row r="699" spans="1:6" hidden="1" x14ac:dyDescent="0.2">
      <c r="A699" s="26" t="s">
        <v>73</v>
      </c>
      <c r="B699" s="26">
        <v>302</v>
      </c>
      <c r="C699" s="131">
        <v>518</v>
      </c>
      <c r="D699" s="132" t="str">
        <f t="shared" ref="D699:D706" si="95">B699&amp;"-"&amp;C699</f>
        <v>302-518</v>
      </c>
    </row>
    <row r="700" spans="1:6" hidden="1" x14ac:dyDescent="0.2">
      <c r="A700" s="26" t="s">
        <v>73</v>
      </c>
      <c r="B700" s="26">
        <v>302</v>
      </c>
      <c r="C700" s="131" t="s">
        <v>424</v>
      </c>
      <c r="D700" s="132" t="str">
        <f t="shared" si="95"/>
        <v>302-518 (2)</v>
      </c>
    </row>
    <row r="701" spans="1:6" hidden="1" x14ac:dyDescent="0.2">
      <c r="A701" s="26" t="s">
        <v>73</v>
      </c>
      <c r="B701" s="26">
        <v>302</v>
      </c>
      <c r="C701" s="131">
        <v>550</v>
      </c>
      <c r="D701" s="132" t="str">
        <f t="shared" si="95"/>
        <v>302-550</v>
      </c>
    </row>
    <row r="702" spans="1:6" hidden="1" x14ac:dyDescent="0.2">
      <c r="A702" s="26" t="s">
        <v>73</v>
      </c>
      <c r="B702" s="26">
        <v>302</v>
      </c>
      <c r="C702" s="131">
        <v>569</v>
      </c>
      <c r="D702" s="132" t="str">
        <f t="shared" si="95"/>
        <v>302-569</v>
      </c>
    </row>
    <row r="703" spans="1:6" hidden="1" x14ac:dyDescent="0.2">
      <c r="A703" s="26" t="s">
        <v>73</v>
      </c>
      <c r="B703" s="26">
        <v>302</v>
      </c>
      <c r="C703" s="131">
        <v>500</v>
      </c>
      <c r="D703" s="132" t="str">
        <f t="shared" si="95"/>
        <v>302-500</v>
      </c>
    </row>
    <row r="704" spans="1:6" hidden="1" x14ac:dyDescent="0.2">
      <c r="A704" s="26" t="s">
        <v>73</v>
      </c>
      <c r="B704" s="26">
        <v>302</v>
      </c>
      <c r="C704" s="131">
        <v>580</v>
      </c>
      <c r="D704" s="132" t="str">
        <f t="shared" si="95"/>
        <v>302-580</v>
      </c>
    </row>
    <row r="705" spans="1:6" hidden="1" x14ac:dyDescent="0.2">
      <c r="A705" s="26" t="s">
        <v>73</v>
      </c>
      <c r="B705" s="26">
        <v>302</v>
      </c>
      <c r="C705" s="131">
        <v>610</v>
      </c>
      <c r="D705" s="132" t="str">
        <f t="shared" si="95"/>
        <v>302-610</v>
      </c>
    </row>
    <row r="706" spans="1:6" hidden="1" x14ac:dyDescent="0.2">
      <c r="A706" s="26" t="s">
        <v>73</v>
      </c>
      <c r="B706" s="26">
        <v>302</v>
      </c>
      <c r="C706" s="131" t="s">
        <v>304</v>
      </c>
      <c r="D706" s="132" t="str">
        <f t="shared" si="95"/>
        <v>302-610 (2)</v>
      </c>
    </row>
    <row r="707" spans="1:6" hidden="1" x14ac:dyDescent="0.2">
      <c r="A707" s="26" t="s">
        <v>73</v>
      </c>
      <c r="B707" s="26">
        <v>302</v>
      </c>
      <c r="C707" s="131">
        <v>641</v>
      </c>
      <c r="D707" s="132" t="str">
        <f t="shared" si="87"/>
        <v>302-641</v>
      </c>
    </row>
    <row r="708" spans="1:6" hidden="1" x14ac:dyDescent="0.2">
      <c r="A708" s="26" t="s">
        <v>73</v>
      </c>
      <c r="B708" s="26">
        <v>302</v>
      </c>
      <c r="C708" s="131">
        <v>642</v>
      </c>
      <c r="D708" s="132" t="str">
        <f t="shared" si="87"/>
        <v>302-642</v>
      </c>
    </row>
    <row r="709" spans="1:6" hidden="1" x14ac:dyDescent="0.2">
      <c r="A709" s="26" t="s">
        <v>73</v>
      </c>
      <c r="B709" s="26">
        <v>302</v>
      </c>
      <c r="C709" s="131">
        <v>644</v>
      </c>
      <c r="D709" s="132" t="str">
        <f t="shared" si="87"/>
        <v>302-644</v>
      </c>
    </row>
    <row r="710" spans="1:6" hidden="1" x14ac:dyDescent="0.2">
      <c r="A710" s="26" t="s">
        <v>73</v>
      </c>
      <c r="B710" s="26">
        <v>302</v>
      </c>
      <c r="C710" s="131">
        <v>645</v>
      </c>
      <c r="D710" s="132" t="str">
        <f t="shared" si="87"/>
        <v>302-645</v>
      </c>
    </row>
    <row r="711" spans="1:6" hidden="1" x14ac:dyDescent="0.2">
      <c r="A711" s="26" t="s">
        <v>73</v>
      </c>
      <c r="B711" s="26">
        <v>302</v>
      </c>
      <c r="C711" s="131">
        <v>650</v>
      </c>
      <c r="D711" s="132" t="str">
        <f t="shared" si="87"/>
        <v>302-650</v>
      </c>
    </row>
    <row r="712" spans="1:6" hidden="1" x14ac:dyDescent="0.2">
      <c r="A712" s="26" t="s">
        <v>73</v>
      </c>
      <c r="B712" s="26">
        <v>302</v>
      </c>
      <c r="C712" s="131" t="s">
        <v>294</v>
      </c>
      <c r="D712" s="132" t="str">
        <f t="shared" si="87"/>
        <v>302-650 (2)</v>
      </c>
    </row>
    <row r="713" spans="1:6" hidden="1" x14ac:dyDescent="0.2">
      <c r="A713" s="26" t="s">
        <v>73</v>
      </c>
      <c r="B713" s="26">
        <v>302</v>
      </c>
      <c r="C713" s="131">
        <v>736</v>
      </c>
      <c r="D713" s="132" t="str">
        <f t="shared" ref="D713" si="96">B713&amp;"-"&amp;C713</f>
        <v>302-736</v>
      </c>
    </row>
    <row r="714" spans="1:6" hidden="1" x14ac:dyDescent="0.2">
      <c r="A714" s="26" t="s">
        <v>76</v>
      </c>
      <c r="B714" s="26">
        <v>306</v>
      </c>
      <c r="C714" s="131">
        <v>100</v>
      </c>
      <c r="D714" s="132" t="str">
        <f t="shared" si="87"/>
        <v>306-100</v>
      </c>
      <c r="E714" s="25">
        <v>72524</v>
      </c>
      <c r="F714" s="27" t="s">
        <v>503</v>
      </c>
    </row>
    <row r="715" spans="1:6" hidden="1" x14ac:dyDescent="0.2">
      <c r="A715" s="26" t="s">
        <v>76</v>
      </c>
      <c r="B715" s="26">
        <v>306</v>
      </c>
      <c r="C715" s="131">
        <v>320</v>
      </c>
      <c r="D715" s="132" t="str">
        <f t="shared" si="87"/>
        <v>306-320</v>
      </c>
    </row>
    <row r="716" spans="1:6" hidden="1" x14ac:dyDescent="0.2">
      <c r="A716" s="26" t="s">
        <v>76</v>
      </c>
      <c r="B716" s="26">
        <v>306</v>
      </c>
      <c r="C716" s="131">
        <v>330</v>
      </c>
      <c r="D716" s="132" t="str">
        <f t="shared" ref="D716" si="97">B716&amp;"-"&amp;C716</f>
        <v>306-330</v>
      </c>
    </row>
    <row r="717" spans="1:6" hidden="1" x14ac:dyDescent="0.2">
      <c r="A717" s="26" t="s">
        <v>76</v>
      </c>
      <c r="B717" s="26">
        <v>306</v>
      </c>
      <c r="C717" s="131">
        <v>350</v>
      </c>
      <c r="D717" s="132" t="str">
        <f t="shared" si="87"/>
        <v>306-350</v>
      </c>
    </row>
    <row r="718" spans="1:6" hidden="1" x14ac:dyDescent="0.2">
      <c r="A718" s="26" t="s">
        <v>76</v>
      </c>
      <c r="B718" s="26">
        <v>306</v>
      </c>
      <c r="C718" s="131" t="s">
        <v>423</v>
      </c>
      <c r="D718" s="132" t="str">
        <f t="shared" si="87"/>
        <v>306-350 (2)</v>
      </c>
    </row>
    <row r="719" spans="1:6" hidden="1" x14ac:dyDescent="0.2">
      <c r="A719" s="26" t="s">
        <v>76</v>
      </c>
      <c r="B719" s="26">
        <v>306</v>
      </c>
      <c r="C719" s="131">
        <v>300</v>
      </c>
      <c r="D719" s="132" t="str">
        <f t="shared" si="87"/>
        <v>306-300</v>
      </c>
    </row>
    <row r="720" spans="1:6" hidden="1" x14ac:dyDescent="0.2">
      <c r="A720" s="26" t="s">
        <v>76</v>
      </c>
      <c r="B720" s="26">
        <v>306</v>
      </c>
      <c r="C720" s="131">
        <v>400</v>
      </c>
      <c r="D720" s="132" t="str">
        <f t="shared" si="87"/>
        <v>306-400</v>
      </c>
    </row>
    <row r="721" spans="1:6" hidden="1" x14ac:dyDescent="0.2">
      <c r="A721" s="26" t="s">
        <v>76</v>
      </c>
      <c r="B721" s="26">
        <v>306</v>
      </c>
      <c r="C721" s="131">
        <v>518</v>
      </c>
      <c r="D721" s="132" t="str">
        <f t="shared" ref="D721:D728" si="98">B721&amp;"-"&amp;C721</f>
        <v>306-518</v>
      </c>
    </row>
    <row r="722" spans="1:6" hidden="1" x14ac:dyDescent="0.2">
      <c r="A722" s="26" t="s">
        <v>76</v>
      </c>
      <c r="B722" s="26">
        <v>306</v>
      </c>
      <c r="C722" s="131" t="s">
        <v>424</v>
      </c>
      <c r="D722" s="132" t="str">
        <f t="shared" si="98"/>
        <v>306-518 (2)</v>
      </c>
    </row>
    <row r="723" spans="1:6" hidden="1" x14ac:dyDescent="0.2">
      <c r="A723" s="26" t="s">
        <v>76</v>
      </c>
      <c r="B723" s="26">
        <v>306</v>
      </c>
      <c r="C723" s="131">
        <v>550</v>
      </c>
      <c r="D723" s="132" t="str">
        <f t="shared" si="98"/>
        <v>306-550</v>
      </c>
    </row>
    <row r="724" spans="1:6" hidden="1" x14ac:dyDescent="0.2">
      <c r="A724" s="26" t="s">
        <v>76</v>
      </c>
      <c r="B724" s="26">
        <v>306</v>
      </c>
      <c r="C724" s="131">
        <v>569</v>
      </c>
      <c r="D724" s="132" t="str">
        <f t="shared" si="98"/>
        <v>306-569</v>
      </c>
    </row>
    <row r="725" spans="1:6" hidden="1" x14ac:dyDescent="0.2">
      <c r="A725" s="26" t="s">
        <v>76</v>
      </c>
      <c r="B725" s="26">
        <v>306</v>
      </c>
      <c r="C725" s="131">
        <v>500</v>
      </c>
      <c r="D725" s="132" t="str">
        <f t="shared" si="98"/>
        <v>306-500</v>
      </c>
    </row>
    <row r="726" spans="1:6" hidden="1" x14ac:dyDescent="0.2">
      <c r="A726" s="26" t="s">
        <v>76</v>
      </c>
      <c r="B726" s="26">
        <v>306</v>
      </c>
      <c r="C726" s="131">
        <v>580</v>
      </c>
      <c r="D726" s="132" t="str">
        <f t="shared" si="98"/>
        <v>306-580</v>
      </c>
    </row>
    <row r="727" spans="1:6" hidden="1" x14ac:dyDescent="0.2">
      <c r="A727" s="26" t="s">
        <v>76</v>
      </c>
      <c r="B727" s="26">
        <v>306</v>
      </c>
      <c r="C727" s="131">
        <v>610</v>
      </c>
      <c r="D727" s="132" t="str">
        <f t="shared" si="98"/>
        <v>306-610</v>
      </c>
    </row>
    <row r="728" spans="1:6" hidden="1" x14ac:dyDescent="0.2">
      <c r="A728" s="26" t="s">
        <v>76</v>
      </c>
      <c r="B728" s="26">
        <v>306</v>
      </c>
      <c r="C728" s="131" t="s">
        <v>304</v>
      </c>
      <c r="D728" s="132" t="str">
        <f t="shared" si="98"/>
        <v>306-610 (2)</v>
      </c>
    </row>
    <row r="729" spans="1:6" hidden="1" x14ac:dyDescent="0.2">
      <c r="A729" s="26" t="s">
        <v>76</v>
      </c>
      <c r="B729" s="26">
        <v>306</v>
      </c>
      <c r="C729" s="131">
        <v>641</v>
      </c>
      <c r="D729" s="132" t="str">
        <f t="shared" si="87"/>
        <v>306-641</v>
      </c>
    </row>
    <row r="730" spans="1:6" hidden="1" x14ac:dyDescent="0.2">
      <c r="A730" s="26" t="s">
        <v>76</v>
      </c>
      <c r="B730" s="26">
        <v>306</v>
      </c>
      <c r="C730" s="131">
        <v>642</v>
      </c>
      <c r="D730" s="132" t="str">
        <f t="shared" si="87"/>
        <v>306-642</v>
      </c>
    </row>
    <row r="731" spans="1:6" hidden="1" x14ac:dyDescent="0.2">
      <c r="A731" s="26" t="s">
        <v>76</v>
      </c>
      <c r="B731" s="26">
        <v>306</v>
      </c>
      <c r="C731" s="131">
        <v>644</v>
      </c>
      <c r="D731" s="132" t="str">
        <f t="shared" si="87"/>
        <v>306-644</v>
      </c>
    </row>
    <row r="732" spans="1:6" hidden="1" x14ac:dyDescent="0.2">
      <c r="A732" s="26" t="s">
        <v>76</v>
      </c>
      <c r="B732" s="26">
        <v>306</v>
      </c>
      <c r="C732" s="131">
        <v>645</v>
      </c>
      <c r="D732" s="132" t="str">
        <f t="shared" si="87"/>
        <v>306-645</v>
      </c>
    </row>
    <row r="733" spans="1:6" hidden="1" x14ac:dyDescent="0.2">
      <c r="A733" s="26" t="s">
        <v>76</v>
      </c>
      <c r="B733" s="26">
        <v>306</v>
      </c>
      <c r="C733" s="131">
        <v>650</v>
      </c>
      <c r="D733" s="132" t="str">
        <f t="shared" si="87"/>
        <v>306-650</v>
      </c>
    </row>
    <row r="734" spans="1:6" hidden="1" x14ac:dyDescent="0.2">
      <c r="A734" s="26" t="s">
        <v>76</v>
      </c>
      <c r="B734" s="26">
        <v>306</v>
      </c>
      <c r="C734" s="131" t="s">
        <v>294</v>
      </c>
      <c r="D734" s="132" t="str">
        <f t="shared" si="87"/>
        <v>306-650 (2)</v>
      </c>
    </row>
    <row r="735" spans="1:6" hidden="1" x14ac:dyDescent="0.2">
      <c r="A735" s="26" t="s">
        <v>76</v>
      </c>
      <c r="B735" s="26">
        <v>306</v>
      </c>
      <c r="C735" s="131">
        <v>736</v>
      </c>
      <c r="D735" s="132" t="str">
        <f t="shared" ref="D735" si="99">B735&amp;"-"&amp;C735</f>
        <v>306-736</v>
      </c>
    </row>
    <row r="736" spans="1:6" hidden="1" x14ac:dyDescent="0.2">
      <c r="A736" s="26" t="s">
        <v>78</v>
      </c>
      <c r="B736" s="26">
        <v>310</v>
      </c>
      <c r="C736" s="131">
        <v>100</v>
      </c>
      <c r="D736" s="132" t="str">
        <f t="shared" si="87"/>
        <v>310-100</v>
      </c>
      <c r="E736" s="25">
        <v>22000</v>
      </c>
      <c r="F736" s="27" t="s">
        <v>468</v>
      </c>
    </row>
    <row r="737" spans="1:6" hidden="1" x14ac:dyDescent="0.2">
      <c r="A737" s="26" t="s">
        <v>78</v>
      </c>
      <c r="B737" s="26">
        <v>310</v>
      </c>
      <c r="C737" s="131">
        <v>320</v>
      </c>
      <c r="D737" s="132" t="str">
        <f t="shared" si="87"/>
        <v>310-320</v>
      </c>
      <c r="E737" s="25">
        <v>22000</v>
      </c>
      <c r="F737" s="27" t="s">
        <v>504</v>
      </c>
    </row>
    <row r="738" spans="1:6" hidden="1" x14ac:dyDescent="0.2">
      <c r="A738" s="26" t="s">
        <v>78</v>
      </c>
      <c r="B738" s="26">
        <v>310</v>
      </c>
      <c r="C738" s="131">
        <v>330</v>
      </c>
      <c r="D738" s="132" t="str">
        <f t="shared" ref="D738" si="100">B738&amp;"-"&amp;C738</f>
        <v>310-330</v>
      </c>
    </row>
    <row r="739" spans="1:6" hidden="1" x14ac:dyDescent="0.2">
      <c r="A739" s="26" t="s">
        <v>78</v>
      </c>
      <c r="B739" s="26">
        <v>310</v>
      </c>
      <c r="C739" s="131">
        <v>350</v>
      </c>
      <c r="D739" s="132" t="str">
        <f t="shared" si="87"/>
        <v>310-350</v>
      </c>
    </row>
    <row r="740" spans="1:6" hidden="1" x14ac:dyDescent="0.2">
      <c r="A740" s="26" t="s">
        <v>78</v>
      </c>
      <c r="B740" s="26">
        <v>310</v>
      </c>
      <c r="C740" s="131" t="s">
        <v>423</v>
      </c>
      <c r="D740" s="132" t="str">
        <f t="shared" si="87"/>
        <v>310-350 (2)</v>
      </c>
    </row>
    <row r="741" spans="1:6" hidden="1" x14ac:dyDescent="0.2">
      <c r="A741" s="26" t="s">
        <v>78</v>
      </c>
      <c r="B741" s="26">
        <v>310</v>
      </c>
      <c r="C741" s="131">
        <v>300</v>
      </c>
      <c r="D741" s="132" t="str">
        <f t="shared" si="87"/>
        <v>310-300</v>
      </c>
    </row>
    <row r="742" spans="1:6" hidden="1" x14ac:dyDescent="0.2">
      <c r="A742" s="26" t="s">
        <v>78</v>
      </c>
      <c r="B742" s="26">
        <v>310</v>
      </c>
      <c r="C742" s="131">
        <v>400</v>
      </c>
      <c r="D742" s="132" t="str">
        <f t="shared" si="87"/>
        <v>310-400</v>
      </c>
    </row>
    <row r="743" spans="1:6" hidden="1" x14ac:dyDescent="0.2">
      <c r="A743" s="26" t="s">
        <v>78</v>
      </c>
      <c r="B743" s="26">
        <v>310</v>
      </c>
      <c r="C743" s="131">
        <v>518</v>
      </c>
      <c r="D743" s="132" t="str">
        <f t="shared" ref="D743:D750" si="101">B743&amp;"-"&amp;C743</f>
        <v>310-518</v>
      </c>
      <c r="E743" s="25">
        <v>1500</v>
      </c>
      <c r="F743" s="27" t="s">
        <v>505</v>
      </c>
    </row>
    <row r="744" spans="1:6" hidden="1" x14ac:dyDescent="0.2">
      <c r="A744" s="26" t="s">
        <v>78</v>
      </c>
      <c r="B744" s="26">
        <v>310</v>
      </c>
      <c r="C744" s="131" t="s">
        <v>424</v>
      </c>
      <c r="D744" s="132" t="str">
        <f t="shared" si="101"/>
        <v>310-518 (2)</v>
      </c>
    </row>
    <row r="745" spans="1:6" hidden="1" x14ac:dyDescent="0.2">
      <c r="A745" s="26" t="s">
        <v>78</v>
      </c>
      <c r="B745" s="26">
        <v>310</v>
      </c>
      <c r="C745" s="131">
        <v>550</v>
      </c>
      <c r="D745" s="132" t="str">
        <f t="shared" si="101"/>
        <v>310-550</v>
      </c>
    </row>
    <row r="746" spans="1:6" hidden="1" x14ac:dyDescent="0.2">
      <c r="A746" s="26" t="s">
        <v>78</v>
      </c>
      <c r="B746" s="26">
        <v>310</v>
      </c>
      <c r="C746" s="131">
        <v>569</v>
      </c>
      <c r="D746" s="132" t="str">
        <f t="shared" si="101"/>
        <v>310-569</v>
      </c>
    </row>
    <row r="747" spans="1:6" hidden="1" x14ac:dyDescent="0.2">
      <c r="A747" s="26" t="s">
        <v>78</v>
      </c>
      <c r="B747" s="26">
        <v>310</v>
      </c>
      <c r="C747" s="131">
        <v>500</v>
      </c>
      <c r="D747" s="132" t="str">
        <f t="shared" si="101"/>
        <v>310-500</v>
      </c>
    </row>
    <row r="748" spans="1:6" hidden="1" x14ac:dyDescent="0.2">
      <c r="A748" s="26" t="s">
        <v>78</v>
      </c>
      <c r="B748" s="26">
        <v>310</v>
      </c>
      <c r="C748" s="131">
        <v>580</v>
      </c>
      <c r="D748" s="132" t="str">
        <f t="shared" si="101"/>
        <v>310-580</v>
      </c>
    </row>
    <row r="749" spans="1:6" hidden="1" x14ac:dyDescent="0.2">
      <c r="A749" s="26" t="s">
        <v>78</v>
      </c>
      <c r="B749" s="26">
        <v>310</v>
      </c>
      <c r="C749" s="131">
        <v>610</v>
      </c>
      <c r="D749" s="132" t="str">
        <f t="shared" si="101"/>
        <v>310-610</v>
      </c>
      <c r="E749" s="25">
        <v>500</v>
      </c>
      <c r="F749" s="27" t="s">
        <v>506</v>
      </c>
    </row>
    <row r="750" spans="1:6" hidden="1" x14ac:dyDescent="0.2">
      <c r="A750" s="26" t="s">
        <v>78</v>
      </c>
      <c r="B750" s="26">
        <v>310</v>
      </c>
      <c r="C750" s="131" t="s">
        <v>304</v>
      </c>
      <c r="D750" s="132" t="str">
        <f t="shared" si="101"/>
        <v>310-610 (2)</v>
      </c>
    </row>
    <row r="751" spans="1:6" hidden="1" x14ac:dyDescent="0.2">
      <c r="A751" s="26" t="s">
        <v>78</v>
      </c>
      <c r="B751" s="26">
        <v>310</v>
      </c>
      <c r="C751" s="131">
        <v>641</v>
      </c>
      <c r="D751" s="132" t="str">
        <f t="shared" si="87"/>
        <v>310-641</v>
      </c>
      <c r="E751" s="25">
        <v>2400</v>
      </c>
      <c r="F751" s="27" t="s">
        <v>509</v>
      </c>
    </row>
    <row r="752" spans="1:6" hidden="1" x14ac:dyDescent="0.2">
      <c r="A752" s="26" t="s">
        <v>78</v>
      </c>
      <c r="B752" s="26">
        <v>310</v>
      </c>
      <c r="C752" s="131">
        <v>642</v>
      </c>
      <c r="D752" s="132" t="str">
        <f t="shared" si="87"/>
        <v>310-642</v>
      </c>
      <c r="E752" s="25">
        <v>1000</v>
      </c>
      <c r="F752" s="27" t="s">
        <v>508</v>
      </c>
    </row>
    <row r="753" spans="1:6" hidden="1" x14ac:dyDescent="0.2">
      <c r="A753" s="26" t="s">
        <v>78</v>
      </c>
      <c r="B753" s="26">
        <v>310</v>
      </c>
      <c r="C753" s="131">
        <v>644</v>
      </c>
      <c r="D753" s="132" t="str">
        <f t="shared" si="87"/>
        <v>310-644</v>
      </c>
    </row>
    <row r="754" spans="1:6" hidden="1" x14ac:dyDescent="0.2">
      <c r="A754" s="26" t="s">
        <v>78</v>
      </c>
      <c r="B754" s="26">
        <v>310</v>
      </c>
      <c r="C754" s="131">
        <v>645</v>
      </c>
      <c r="D754" s="132" t="str">
        <f t="shared" si="87"/>
        <v>310-645</v>
      </c>
    </row>
    <row r="755" spans="1:6" hidden="1" x14ac:dyDescent="0.2">
      <c r="A755" s="26" t="s">
        <v>78</v>
      </c>
      <c r="B755" s="26">
        <v>310</v>
      </c>
      <c r="C755" s="131">
        <v>650</v>
      </c>
      <c r="D755" s="132" t="str">
        <f t="shared" si="87"/>
        <v>310-650</v>
      </c>
      <c r="E755" s="25">
        <v>20147</v>
      </c>
      <c r="F755" s="27" t="s">
        <v>507</v>
      </c>
    </row>
    <row r="756" spans="1:6" hidden="1" x14ac:dyDescent="0.2">
      <c r="A756" s="26" t="s">
        <v>78</v>
      </c>
      <c r="B756" s="26">
        <v>310</v>
      </c>
      <c r="C756" s="131" t="s">
        <v>294</v>
      </c>
      <c r="D756" s="132" t="str">
        <f t="shared" si="87"/>
        <v>310-650 (2)</v>
      </c>
    </row>
    <row r="757" spans="1:6" hidden="1" x14ac:dyDescent="0.2">
      <c r="A757" s="26" t="s">
        <v>78</v>
      </c>
      <c r="B757" s="26">
        <v>310</v>
      </c>
      <c r="C757" s="131">
        <v>736</v>
      </c>
      <c r="D757" s="132" t="str">
        <f t="shared" ref="D757" si="102">B757&amp;"-"&amp;C757</f>
        <v>310-736</v>
      </c>
    </row>
    <row r="758" spans="1:6" hidden="1" x14ac:dyDescent="0.2">
      <c r="A758" s="26" t="s">
        <v>81</v>
      </c>
      <c r="B758" s="26">
        <v>314</v>
      </c>
      <c r="C758" s="131">
        <v>100</v>
      </c>
      <c r="D758" s="132" t="str">
        <f t="shared" si="87"/>
        <v>314-100</v>
      </c>
      <c r="E758" s="25">
        <v>64112</v>
      </c>
      <c r="F758" s="27" t="s">
        <v>510</v>
      </c>
    </row>
    <row r="759" spans="1:6" hidden="1" x14ac:dyDescent="0.2">
      <c r="A759" s="26" t="s">
        <v>81</v>
      </c>
      <c r="B759" s="26">
        <v>314</v>
      </c>
      <c r="C759" s="131">
        <v>320</v>
      </c>
      <c r="D759" s="132" t="str">
        <f t="shared" si="87"/>
        <v>314-320</v>
      </c>
    </row>
    <row r="760" spans="1:6" hidden="1" x14ac:dyDescent="0.2">
      <c r="A760" s="26" t="s">
        <v>81</v>
      </c>
      <c r="B760" s="26">
        <v>314</v>
      </c>
      <c r="C760" s="131">
        <v>330</v>
      </c>
      <c r="D760" s="132" t="str">
        <f t="shared" ref="D760" si="103">B760&amp;"-"&amp;C760</f>
        <v>314-330</v>
      </c>
    </row>
    <row r="761" spans="1:6" hidden="1" x14ac:dyDescent="0.2">
      <c r="A761" s="26" t="s">
        <v>81</v>
      </c>
      <c r="B761" s="26">
        <v>314</v>
      </c>
      <c r="C761" s="131">
        <v>350</v>
      </c>
      <c r="D761" s="132" t="str">
        <f t="shared" si="87"/>
        <v>314-350</v>
      </c>
    </row>
    <row r="762" spans="1:6" hidden="1" x14ac:dyDescent="0.2">
      <c r="A762" s="26" t="s">
        <v>81</v>
      </c>
      <c r="B762" s="26">
        <v>314</v>
      </c>
      <c r="C762" s="131" t="s">
        <v>423</v>
      </c>
      <c r="D762" s="132" t="str">
        <f t="shared" si="87"/>
        <v>314-350 (2)</v>
      </c>
    </row>
    <row r="763" spans="1:6" hidden="1" x14ac:dyDescent="0.2">
      <c r="A763" s="26" t="s">
        <v>81</v>
      </c>
      <c r="B763" s="26">
        <v>314</v>
      </c>
      <c r="C763" s="131">
        <v>300</v>
      </c>
      <c r="D763" s="132" t="str">
        <f t="shared" si="87"/>
        <v>314-300</v>
      </c>
    </row>
    <row r="764" spans="1:6" hidden="1" x14ac:dyDescent="0.2">
      <c r="A764" s="26" t="s">
        <v>81</v>
      </c>
      <c r="B764" s="26">
        <v>314</v>
      </c>
      <c r="C764" s="131">
        <v>400</v>
      </c>
      <c r="D764" s="132" t="str">
        <f t="shared" ref="D764:D856" si="104">B764&amp;"-"&amp;C764</f>
        <v>314-400</v>
      </c>
    </row>
    <row r="765" spans="1:6" hidden="1" x14ac:dyDescent="0.2">
      <c r="A765" s="26" t="s">
        <v>81</v>
      </c>
      <c r="B765" s="26">
        <v>314</v>
      </c>
      <c r="C765" s="131">
        <v>518</v>
      </c>
      <c r="D765" s="132" t="str">
        <f t="shared" ref="D765:D772" si="105">B765&amp;"-"&amp;C765</f>
        <v>314-518</v>
      </c>
    </row>
    <row r="766" spans="1:6" hidden="1" x14ac:dyDescent="0.2">
      <c r="A766" s="26" t="s">
        <v>81</v>
      </c>
      <c r="B766" s="26">
        <v>314</v>
      </c>
      <c r="C766" s="131" t="s">
        <v>424</v>
      </c>
      <c r="D766" s="132" t="str">
        <f t="shared" si="105"/>
        <v>314-518 (2)</v>
      </c>
    </row>
    <row r="767" spans="1:6" hidden="1" x14ac:dyDescent="0.2">
      <c r="A767" s="26" t="s">
        <v>81</v>
      </c>
      <c r="B767" s="26">
        <v>314</v>
      </c>
      <c r="C767" s="131">
        <v>550</v>
      </c>
      <c r="D767" s="132" t="str">
        <f t="shared" si="105"/>
        <v>314-550</v>
      </c>
      <c r="E767" s="25">
        <v>3988</v>
      </c>
      <c r="F767" s="27" t="s">
        <v>511</v>
      </c>
    </row>
    <row r="768" spans="1:6" hidden="1" x14ac:dyDescent="0.2">
      <c r="A768" s="26" t="s">
        <v>81</v>
      </c>
      <c r="B768" s="26">
        <v>314</v>
      </c>
      <c r="C768" s="131">
        <v>569</v>
      </c>
      <c r="D768" s="132" t="str">
        <f t="shared" si="105"/>
        <v>314-569</v>
      </c>
    </row>
    <row r="769" spans="1:6" hidden="1" x14ac:dyDescent="0.2">
      <c r="A769" s="26" t="s">
        <v>81</v>
      </c>
      <c r="B769" s="26">
        <v>314</v>
      </c>
      <c r="C769" s="131">
        <v>500</v>
      </c>
      <c r="D769" s="132" t="str">
        <f t="shared" si="105"/>
        <v>314-500</v>
      </c>
    </row>
    <row r="770" spans="1:6" hidden="1" x14ac:dyDescent="0.2">
      <c r="A770" s="26" t="s">
        <v>81</v>
      </c>
      <c r="B770" s="26">
        <v>314</v>
      </c>
      <c r="C770" s="131">
        <v>580</v>
      </c>
      <c r="D770" s="132" t="str">
        <f t="shared" si="105"/>
        <v>314-580</v>
      </c>
    </row>
    <row r="771" spans="1:6" hidden="1" x14ac:dyDescent="0.2">
      <c r="A771" s="26" t="s">
        <v>81</v>
      </c>
      <c r="B771" s="26">
        <v>314</v>
      </c>
      <c r="C771" s="131">
        <v>610</v>
      </c>
      <c r="D771" s="132" t="str">
        <f t="shared" si="105"/>
        <v>314-610</v>
      </c>
    </row>
    <row r="772" spans="1:6" hidden="1" x14ac:dyDescent="0.2">
      <c r="A772" s="26" t="s">
        <v>81</v>
      </c>
      <c r="B772" s="26">
        <v>314</v>
      </c>
      <c r="C772" s="131" t="s">
        <v>304</v>
      </c>
      <c r="D772" s="132" t="str">
        <f t="shared" si="105"/>
        <v>314-610 (2)</v>
      </c>
    </row>
    <row r="773" spans="1:6" hidden="1" x14ac:dyDescent="0.2">
      <c r="A773" s="26" t="s">
        <v>81</v>
      </c>
      <c r="B773" s="26">
        <v>314</v>
      </c>
      <c r="C773" s="131">
        <v>641</v>
      </c>
      <c r="D773" s="132" t="str">
        <f t="shared" si="104"/>
        <v>314-641</v>
      </c>
    </row>
    <row r="774" spans="1:6" hidden="1" x14ac:dyDescent="0.2">
      <c r="A774" s="26" t="s">
        <v>81</v>
      </c>
      <c r="B774" s="26">
        <v>314</v>
      </c>
      <c r="C774" s="131">
        <v>642</v>
      </c>
      <c r="D774" s="132" t="str">
        <f t="shared" si="104"/>
        <v>314-642</v>
      </c>
    </row>
    <row r="775" spans="1:6" hidden="1" x14ac:dyDescent="0.2">
      <c r="A775" s="26" t="s">
        <v>81</v>
      </c>
      <c r="B775" s="26">
        <v>314</v>
      </c>
      <c r="C775" s="131">
        <v>644</v>
      </c>
      <c r="D775" s="132" t="str">
        <f t="shared" si="104"/>
        <v>314-644</v>
      </c>
    </row>
    <row r="776" spans="1:6" hidden="1" x14ac:dyDescent="0.2">
      <c r="A776" s="26" t="s">
        <v>81</v>
      </c>
      <c r="B776" s="26">
        <v>314</v>
      </c>
      <c r="C776" s="131">
        <v>645</v>
      </c>
      <c r="D776" s="132" t="str">
        <f t="shared" si="104"/>
        <v>314-645</v>
      </c>
    </row>
    <row r="777" spans="1:6" hidden="1" x14ac:dyDescent="0.2">
      <c r="A777" s="26" t="s">
        <v>81</v>
      </c>
      <c r="B777" s="26">
        <v>314</v>
      </c>
      <c r="C777" s="131">
        <v>650</v>
      </c>
      <c r="D777" s="132" t="str">
        <f t="shared" si="104"/>
        <v>314-650</v>
      </c>
    </row>
    <row r="778" spans="1:6" hidden="1" x14ac:dyDescent="0.2">
      <c r="A778" s="26" t="s">
        <v>81</v>
      </c>
      <c r="B778" s="26">
        <v>314</v>
      </c>
      <c r="C778" s="131" t="s">
        <v>294</v>
      </c>
      <c r="D778" s="132" t="str">
        <f t="shared" si="104"/>
        <v>314-650 (2)</v>
      </c>
    </row>
    <row r="779" spans="1:6" hidden="1" x14ac:dyDescent="0.2">
      <c r="A779" s="26" t="s">
        <v>81</v>
      </c>
      <c r="B779" s="26">
        <v>314</v>
      </c>
      <c r="C779" s="131">
        <v>736</v>
      </c>
      <c r="D779" s="132" t="str">
        <f t="shared" ref="D779" si="106">B779&amp;"-"&amp;C779</f>
        <v>314-736</v>
      </c>
    </row>
    <row r="780" spans="1:6" hidden="1" x14ac:dyDescent="0.2">
      <c r="A780" s="26" t="s">
        <v>84</v>
      </c>
      <c r="B780" s="26">
        <v>322</v>
      </c>
      <c r="C780" s="131">
        <v>100</v>
      </c>
      <c r="D780" s="132" t="str">
        <f t="shared" si="104"/>
        <v>322-100</v>
      </c>
      <c r="E780" s="25">
        <v>42200</v>
      </c>
      <c r="F780" s="27" t="s">
        <v>468</v>
      </c>
    </row>
    <row r="781" spans="1:6" hidden="1" x14ac:dyDescent="0.2">
      <c r="A781" s="26" t="s">
        <v>84</v>
      </c>
      <c r="B781" s="26">
        <v>322</v>
      </c>
      <c r="C781" s="131">
        <v>320</v>
      </c>
      <c r="D781" s="132" t="str">
        <f t="shared" si="104"/>
        <v>322-320</v>
      </c>
    </row>
    <row r="782" spans="1:6" hidden="1" x14ac:dyDescent="0.2">
      <c r="A782" s="26" t="s">
        <v>84</v>
      </c>
      <c r="B782" s="26">
        <v>322</v>
      </c>
      <c r="C782" s="131">
        <v>330</v>
      </c>
      <c r="D782" s="132" t="str">
        <f t="shared" ref="D782" si="107">B782&amp;"-"&amp;C782</f>
        <v>322-330</v>
      </c>
    </row>
    <row r="783" spans="1:6" hidden="1" x14ac:dyDescent="0.2">
      <c r="A783" s="26" t="s">
        <v>84</v>
      </c>
      <c r="B783" s="26">
        <v>322</v>
      </c>
      <c r="C783" s="131">
        <v>350</v>
      </c>
      <c r="D783" s="132" t="str">
        <f t="shared" si="104"/>
        <v>322-350</v>
      </c>
    </row>
    <row r="784" spans="1:6" hidden="1" x14ac:dyDescent="0.2">
      <c r="A784" s="26" t="s">
        <v>84</v>
      </c>
      <c r="B784" s="26">
        <v>322</v>
      </c>
      <c r="C784" s="131" t="s">
        <v>423</v>
      </c>
      <c r="D784" s="132" t="str">
        <f t="shared" si="104"/>
        <v>322-350 (2)</v>
      </c>
    </row>
    <row r="785" spans="1:6" hidden="1" x14ac:dyDescent="0.2">
      <c r="A785" s="26" t="s">
        <v>84</v>
      </c>
      <c r="B785" s="26">
        <v>322</v>
      </c>
      <c r="C785" s="131">
        <v>300</v>
      </c>
      <c r="D785" s="132" t="str">
        <f t="shared" si="104"/>
        <v>322-300</v>
      </c>
    </row>
    <row r="786" spans="1:6" hidden="1" x14ac:dyDescent="0.2">
      <c r="A786" s="26" t="s">
        <v>84</v>
      </c>
      <c r="B786" s="26">
        <v>322</v>
      </c>
      <c r="C786" s="131">
        <v>400</v>
      </c>
      <c r="D786" s="132" t="str">
        <f t="shared" si="104"/>
        <v>322-400</v>
      </c>
    </row>
    <row r="787" spans="1:6" hidden="1" x14ac:dyDescent="0.2">
      <c r="A787" s="26" t="s">
        <v>84</v>
      </c>
      <c r="B787" s="26">
        <v>322</v>
      </c>
      <c r="C787" s="131">
        <v>518</v>
      </c>
      <c r="D787" s="132" t="str">
        <f t="shared" ref="D787:D794" si="108">B787&amp;"-"&amp;C787</f>
        <v>322-518</v>
      </c>
    </row>
    <row r="788" spans="1:6" hidden="1" x14ac:dyDescent="0.2">
      <c r="A788" s="26" t="s">
        <v>84</v>
      </c>
      <c r="B788" s="26">
        <v>322</v>
      </c>
      <c r="C788" s="131" t="s">
        <v>424</v>
      </c>
      <c r="D788" s="132" t="str">
        <f t="shared" si="108"/>
        <v>322-518 (2)</v>
      </c>
    </row>
    <row r="789" spans="1:6" hidden="1" x14ac:dyDescent="0.2">
      <c r="A789" s="26" t="s">
        <v>84</v>
      </c>
      <c r="B789" s="26">
        <v>322</v>
      </c>
      <c r="C789" s="131">
        <v>550</v>
      </c>
      <c r="D789" s="132" t="str">
        <f t="shared" si="108"/>
        <v>322-550</v>
      </c>
    </row>
    <row r="790" spans="1:6" hidden="1" x14ac:dyDescent="0.2">
      <c r="A790" s="26" t="s">
        <v>84</v>
      </c>
      <c r="B790" s="26">
        <v>322</v>
      </c>
      <c r="C790" s="131">
        <v>569</v>
      </c>
      <c r="D790" s="132" t="str">
        <f t="shared" si="108"/>
        <v>322-569</v>
      </c>
    </row>
    <row r="791" spans="1:6" hidden="1" x14ac:dyDescent="0.2">
      <c r="A791" s="26" t="s">
        <v>84</v>
      </c>
      <c r="B791" s="26">
        <v>322</v>
      </c>
      <c r="C791" s="131">
        <v>500</v>
      </c>
      <c r="D791" s="132" t="str">
        <f t="shared" si="108"/>
        <v>322-500</v>
      </c>
    </row>
    <row r="792" spans="1:6" hidden="1" x14ac:dyDescent="0.2">
      <c r="A792" s="26" t="s">
        <v>84</v>
      </c>
      <c r="B792" s="26">
        <v>322</v>
      </c>
      <c r="C792" s="131">
        <v>580</v>
      </c>
      <c r="D792" s="132" t="str">
        <f t="shared" si="108"/>
        <v>322-580</v>
      </c>
    </row>
    <row r="793" spans="1:6" hidden="1" x14ac:dyDescent="0.2">
      <c r="A793" s="26" t="s">
        <v>84</v>
      </c>
      <c r="B793" s="26">
        <v>322</v>
      </c>
      <c r="C793" s="131">
        <v>610</v>
      </c>
      <c r="D793" s="132" t="str">
        <f t="shared" si="108"/>
        <v>322-610</v>
      </c>
      <c r="E793" s="25">
        <v>3400</v>
      </c>
      <c r="F793" s="27" t="s">
        <v>512</v>
      </c>
    </row>
    <row r="794" spans="1:6" hidden="1" x14ac:dyDescent="0.2">
      <c r="A794" s="26" t="s">
        <v>84</v>
      </c>
      <c r="B794" s="26">
        <v>322</v>
      </c>
      <c r="C794" s="131" t="s">
        <v>304</v>
      </c>
      <c r="D794" s="132" t="str">
        <f t="shared" si="108"/>
        <v>322-610 (2)</v>
      </c>
    </row>
    <row r="795" spans="1:6" hidden="1" x14ac:dyDescent="0.2">
      <c r="A795" s="26" t="s">
        <v>84</v>
      </c>
      <c r="B795" s="26">
        <v>322</v>
      </c>
      <c r="C795" s="131">
        <v>641</v>
      </c>
      <c r="D795" s="132" t="str">
        <f t="shared" si="104"/>
        <v>322-641</v>
      </c>
    </row>
    <row r="796" spans="1:6" hidden="1" x14ac:dyDescent="0.2">
      <c r="A796" s="26" t="s">
        <v>84</v>
      </c>
      <c r="B796" s="26">
        <v>322</v>
      </c>
      <c r="C796" s="131">
        <v>642</v>
      </c>
      <c r="D796" s="132" t="str">
        <f t="shared" si="104"/>
        <v>322-642</v>
      </c>
    </row>
    <row r="797" spans="1:6" hidden="1" x14ac:dyDescent="0.2">
      <c r="A797" s="26" t="s">
        <v>84</v>
      </c>
      <c r="B797" s="26">
        <v>322</v>
      </c>
      <c r="C797" s="131">
        <v>644</v>
      </c>
      <c r="D797" s="132" t="str">
        <f t="shared" si="104"/>
        <v>322-644</v>
      </c>
    </row>
    <row r="798" spans="1:6" hidden="1" x14ac:dyDescent="0.2">
      <c r="A798" s="26" t="s">
        <v>84</v>
      </c>
      <c r="B798" s="26">
        <v>322</v>
      </c>
      <c r="C798" s="131">
        <v>645</v>
      </c>
      <c r="D798" s="132" t="str">
        <f t="shared" si="104"/>
        <v>322-645</v>
      </c>
    </row>
    <row r="799" spans="1:6" hidden="1" x14ac:dyDescent="0.2">
      <c r="A799" s="26" t="s">
        <v>84</v>
      </c>
      <c r="B799" s="26">
        <v>322</v>
      </c>
      <c r="C799" s="131">
        <v>650</v>
      </c>
      <c r="D799" s="132" t="str">
        <f t="shared" si="104"/>
        <v>322-650</v>
      </c>
      <c r="E799" s="25">
        <v>1608</v>
      </c>
      <c r="F799" s="27" t="s">
        <v>513</v>
      </c>
    </row>
    <row r="800" spans="1:6" hidden="1" x14ac:dyDescent="0.2">
      <c r="A800" s="26" t="s">
        <v>84</v>
      </c>
      <c r="B800" s="26">
        <v>322</v>
      </c>
      <c r="C800" s="131" t="s">
        <v>294</v>
      </c>
      <c r="D800" s="132" t="str">
        <f t="shared" si="104"/>
        <v>322-650 (2)</v>
      </c>
    </row>
    <row r="801" spans="1:6" hidden="1" x14ac:dyDescent="0.2">
      <c r="A801" s="26" t="s">
        <v>84</v>
      </c>
      <c r="B801" s="26">
        <v>322</v>
      </c>
      <c r="C801" s="131">
        <v>736</v>
      </c>
      <c r="D801" s="132" t="str">
        <f t="shared" ref="D801" si="109">B801&amp;"-"&amp;C801</f>
        <v>322-736</v>
      </c>
    </row>
    <row r="802" spans="1:6" hidden="1" x14ac:dyDescent="0.2">
      <c r="A802" s="26">
        <v>326</v>
      </c>
      <c r="B802" s="26">
        <v>326</v>
      </c>
      <c r="C802" s="131">
        <v>100</v>
      </c>
      <c r="D802" s="132" t="str">
        <f t="shared" si="104"/>
        <v>326-100</v>
      </c>
      <c r="E802" s="25">
        <v>33000</v>
      </c>
      <c r="F802" s="27" t="s">
        <v>438</v>
      </c>
    </row>
    <row r="803" spans="1:6" hidden="1" x14ac:dyDescent="0.2">
      <c r="A803" s="26" t="s">
        <v>86</v>
      </c>
      <c r="B803" s="26">
        <v>326</v>
      </c>
      <c r="C803" s="131">
        <v>320</v>
      </c>
      <c r="D803" s="132" t="str">
        <f t="shared" si="104"/>
        <v>326-320</v>
      </c>
      <c r="E803" s="25">
        <v>17000</v>
      </c>
      <c r="F803" s="27" t="s">
        <v>514</v>
      </c>
    </row>
    <row r="804" spans="1:6" hidden="1" x14ac:dyDescent="0.2">
      <c r="A804" s="26" t="s">
        <v>86</v>
      </c>
      <c r="B804" s="26">
        <v>326</v>
      </c>
      <c r="C804" s="131">
        <v>330</v>
      </c>
      <c r="D804" s="132" t="str">
        <f t="shared" ref="D804" si="110">B804&amp;"-"&amp;C804</f>
        <v>326-330</v>
      </c>
      <c r="E804" s="25">
        <v>2000</v>
      </c>
    </row>
    <row r="805" spans="1:6" hidden="1" x14ac:dyDescent="0.2">
      <c r="A805" s="26" t="s">
        <v>86</v>
      </c>
      <c r="B805" s="26">
        <v>326</v>
      </c>
      <c r="C805" s="131">
        <v>350</v>
      </c>
      <c r="D805" s="132" t="str">
        <f t="shared" si="104"/>
        <v>326-350</v>
      </c>
    </row>
    <row r="806" spans="1:6" hidden="1" x14ac:dyDescent="0.2">
      <c r="A806" s="26" t="s">
        <v>86</v>
      </c>
      <c r="B806" s="26">
        <v>326</v>
      </c>
      <c r="C806" s="131" t="s">
        <v>423</v>
      </c>
      <c r="D806" s="132" t="str">
        <f t="shared" si="104"/>
        <v>326-350 (2)</v>
      </c>
    </row>
    <row r="807" spans="1:6" hidden="1" x14ac:dyDescent="0.2">
      <c r="A807" s="26" t="s">
        <v>86</v>
      </c>
      <c r="B807" s="26">
        <v>326</v>
      </c>
      <c r="C807" s="131">
        <v>300</v>
      </c>
      <c r="D807" s="132" t="str">
        <f t="shared" si="104"/>
        <v>326-300</v>
      </c>
    </row>
    <row r="808" spans="1:6" hidden="1" x14ac:dyDescent="0.2">
      <c r="A808" s="26" t="s">
        <v>86</v>
      </c>
      <c r="B808" s="26">
        <v>326</v>
      </c>
      <c r="C808" s="131">
        <v>400</v>
      </c>
      <c r="D808" s="132" t="str">
        <f t="shared" si="104"/>
        <v>326-400</v>
      </c>
    </row>
    <row r="809" spans="1:6" hidden="1" x14ac:dyDescent="0.2">
      <c r="A809" s="26" t="s">
        <v>86</v>
      </c>
      <c r="B809" s="26">
        <v>326</v>
      </c>
      <c r="C809" s="131">
        <v>518</v>
      </c>
      <c r="D809" s="132" t="str">
        <f t="shared" ref="D809:D816" si="111">B809&amp;"-"&amp;C809</f>
        <v>326-518</v>
      </c>
    </row>
    <row r="810" spans="1:6" hidden="1" x14ac:dyDescent="0.2">
      <c r="A810" s="26" t="s">
        <v>86</v>
      </c>
      <c r="B810" s="26">
        <v>326</v>
      </c>
      <c r="C810" s="131" t="s">
        <v>424</v>
      </c>
      <c r="D810" s="132" t="str">
        <f t="shared" si="111"/>
        <v>326-518 (2)</v>
      </c>
    </row>
    <row r="811" spans="1:6" hidden="1" x14ac:dyDescent="0.2">
      <c r="A811" s="26" t="s">
        <v>86</v>
      </c>
      <c r="B811" s="26">
        <v>326</v>
      </c>
      <c r="C811" s="131">
        <v>550</v>
      </c>
      <c r="D811" s="132" t="str">
        <f t="shared" si="111"/>
        <v>326-550</v>
      </c>
    </row>
    <row r="812" spans="1:6" hidden="1" x14ac:dyDescent="0.2">
      <c r="A812" s="26" t="s">
        <v>86</v>
      </c>
      <c r="B812" s="26">
        <v>326</v>
      </c>
      <c r="C812" s="131">
        <v>569</v>
      </c>
      <c r="D812" s="132" t="str">
        <f t="shared" si="111"/>
        <v>326-569</v>
      </c>
    </row>
    <row r="813" spans="1:6" hidden="1" x14ac:dyDescent="0.2">
      <c r="A813" s="26" t="s">
        <v>86</v>
      </c>
      <c r="B813" s="26">
        <v>326</v>
      </c>
      <c r="C813" s="131">
        <v>500</v>
      </c>
      <c r="D813" s="132" t="str">
        <f t="shared" si="111"/>
        <v>326-500</v>
      </c>
    </row>
    <row r="814" spans="1:6" hidden="1" x14ac:dyDescent="0.2">
      <c r="A814" s="26" t="s">
        <v>86</v>
      </c>
      <c r="B814" s="26">
        <v>326</v>
      </c>
      <c r="C814" s="131">
        <v>580</v>
      </c>
      <c r="D814" s="132" t="str">
        <f t="shared" si="111"/>
        <v>326-580</v>
      </c>
    </row>
    <row r="815" spans="1:6" hidden="1" x14ac:dyDescent="0.2">
      <c r="A815" s="26" t="s">
        <v>86</v>
      </c>
      <c r="B815" s="26">
        <v>326</v>
      </c>
      <c r="C815" s="131">
        <v>610</v>
      </c>
      <c r="D815" s="132" t="str">
        <f t="shared" si="111"/>
        <v>326-610</v>
      </c>
    </row>
    <row r="816" spans="1:6" hidden="1" x14ac:dyDescent="0.2">
      <c r="A816" s="26" t="s">
        <v>86</v>
      </c>
      <c r="B816" s="26">
        <v>326</v>
      </c>
      <c r="C816" s="131" t="s">
        <v>304</v>
      </c>
      <c r="D816" s="132" t="str">
        <f t="shared" si="111"/>
        <v>326-610 (2)</v>
      </c>
    </row>
    <row r="817" spans="1:6" hidden="1" x14ac:dyDescent="0.2">
      <c r="A817" s="26" t="s">
        <v>86</v>
      </c>
      <c r="B817" s="26">
        <v>326</v>
      </c>
      <c r="C817" s="131">
        <v>641</v>
      </c>
      <c r="D817" s="132" t="str">
        <f t="shared" si="104"/>
        <v>326-641</v>
      </c>
    </row>
    <row r="818" spans="1:6" hidden="1" x14ac:dyDescent="0.2">
      <c r="A818" s="26" t="s">
        <v>86</v>
      </c>
      <c r="B818" s="26">
        <v>326</v>
      </c>
      <c r="C818" s="131">
        <v>642</v>
      </c>
      <c r="D818" s="132" t="str">
        <f t="shared" si="104"/>
        <v>326-642</v>
      </c>
    </row>
    <row r="819" spans="1:6" hidden="1" x14ac:dyDescent="0.2">
      <c r="A819" s="26" t="s">
        <v>86</v>
      </c>
      <c r="B819" s="26">
        <v>326</v>
      </c>
      <c r="C819" s="131">
        <v>644</v>
      </c>
      <c r="D819" s="132" t="str">
        <f t="shared" si="104"/>
        <v>326-644</v>
      </c>
    </row>
    <row r="820" spans="1:6" hidden="1" x14ac:dyDescent="0.2">
      <c r="A820" s="26" t="s">
        <v>86</v>
      </c>
      <c r="B820" s="26">
        <v>326</v>
      </c>
      <c r="C820" s="131">
        <v>645</v>
      </c>
      <c r="D820" s="132" t="str">
        <f t="shared" si="104"/>
        <v>326-645</v>
      </c>
    </row>
    <row r="821" spans="1:6" hidden="1" x14ac:dyDescent="0.2">
      <c r="A821" s="26" t="s">
        <v>86</v>
      </c>
      <c r="B821" s="26">
        <v>326</v>
      </c>
      <c r="C821" s="131">
        <v>650</v>
      </c>
      <c r="D821" s="132" t="str">
        <f t="shared" si="104"/>
        <v>326-650</v>
      </c>
    </row>
    <row r="822" spans="1:6" hidden="1" x14ac:dyDescent="0.2">
      <c r="A822" s="26" t="s">
        <v>86</v>
      </c>
      <c r="B822" s="26">
        <v>326</v>
      </c>
      <c r="C822" s="131" t="s">
        <v>294</v>
      </c>
      <c r="D822" s="132" t="str">
        <f t="shared" si="104"/>
        <v>326-650 (2)</v>
      </c>
    </row>
    <row r="823" spans="1:6" hidden="1" x14ac:dyDescent="0.2">
      <c r="A823" s="26" t="s">
        <v>86</v>
      </c>
      <c r="B823" s="26">
        <v>326</v>
      </c>
      <c r="C823" s="131">
        <v>736</v>
      </c>
      <c r="D823" s="132" t="str">
        <f t="shared" ref="D823" si="112">B823&amp;"-"&amp;C823</f>
        <v>326-736</v>
      </c>
    </row>
    <row r="824" spans="1:6" hidden="1" x14ac:dyDescent="0.2">
      <c r="A824" s="26" t="s">
        <v>88</v>
      </c>
      <c r="B824" s="26">
        <v>332</v>
      </c>
      <c r="C824" s="131">
        <v>100</v>
      </c>
      <c r="D824" s="132" t="str">
        <f t="shared" si="104"/>
        <v>332-100</v>
      </c>
      <c r="E824" s="25">
        <v>53934</v>
      </c>
      <c r="F824" s="27" t="s">
        <v>472</v>
      </c>
    </row>
    <row r="825" spans="1:6" hidden="1" x14ac:dyDescent="0.2">
      <c r="A825" s="26" t="s">
        <v>88</v>
      </c>
      <c r="B825" s="26">
        <v>332</v>
      </c>
      <c r="C825" s="131">
        <v>320</v>
      </c>
      <c r="D825" s="132" t="str">
        <f t="shared" si="104"/>
        <v>332-320</v>
      </c>
    </row>
    <row r="826" spans="1:6" hidden="1" x14ac:dyDescent="0.2">
      <c r="A826" s="26" t="s">
        <v>88</v>
      </c>
      <c r="B826" s="26">
        <v>332</v>
      </c>
      <c r="C826" s="131">
        <v>330</v>
      </c>
      <c r="D826" s="132" t="str">
        <f t="shared" ref="D826" si="113">B826&amp;"-"&amp;C826</f>
        <v>332-330</v>
      </c>
      <c r="E826" s="25">
        <v>7500</v>
      </c>
      <c r="F826" s="27" t="s">
        <v>515</v>
      </c>
    </row>
    <row r="827" spans="1:6" hidden="1" x14ac:dyDescent="0.2">
      <c r="A827" s="26" t="s">
        <v>88</v>
      </c>
      <c r="B827" s="26">
        <v>332</v>
      </c>
      <c r="C827" s="131">
        <v>350</v>
      </c>
      <c r="D827" s="132" t="str">
        <f t="shared" si="104"/>
        <v>332-350</v>
      </c>
    </row>
    <row r="828" spans="1:6" hidden="1" x14ac:dyDescent="0.2">
      <c r="A828" s="26" t="s">
        <v>88</v>
      </c>
      <c r="B828" s="26">
        <v>332</v>
      </c>
      <c r="C828" s="131" t="s">
        <v>423</v>
      </c>
      <c r="D828" s="132" t="str">
        <f t="shared" si="104"/>
        <v>332-350 (2)</v>
      </c>
    </row>
    <row r="829" spans="1:6" hidden="1" x14ac:dyDescent="0.2">
      <c r="A829" s="26" t="s">
        <v>88</v>
      </c>
      <c r="B829" s="26">
        <v>332</v>
      </c>
      <c r="C829" s="131">
        <v>300</v>
      </c>
      <c r="D829" s="132" t="str">
        <f t="shared" si="104"/>
        <v>332-300</v>
      </c>
    </row>
    <row r="830" spans="1:6" hidden="1" x14ac:dyDescent="0.2">
      <c r="A830" s="26" t="s">
        <v>88</v>
      </c>
      <c r="B830" s="26">
        <v>332</v>
      </c>
      <c r="C830" s="131">
        <v>400</v>
      </c>
      <c r="D830" s="132" t="str">
        <f t="shared" si="104"/>
        <v>332-400</v>
      </c>
    </row>
    <row r="831" spans="1:6" hidden="1" x14ac:dyDescent="0.2">
      <c r="A831" s="26" t="s">
        <v>88</v>
      </c>
      <c r="B831" s="26">
        <v>332</v>
      </c>
      <c r="C831" s="131">
        <v>518</v>
      </c>
      <c r="D831" s="132" t="str">
        <f t="shared" ref="D831:D838" si="114">B831&amp;"-"&amp;C831</f>
        <v>332-518</v>
      </c>
    </row>
    <row r="832" spans="1:6" hidden="1" x14ac:dyDescent="0.2">
      <c r="A832" s="26" t="s">
        <v>88</v>
      </c>
      <c r="B832" s="26">
        <v>332</v>
      </c>
      <c r="C832" s="131" t="s">
        <v>424</v>
      </c>
      <c r="D832" s="132" t="str">
        <f t="shared" si="114"/>
        <v>332-518 (2)</v>
      </c>
    </row>
    <row r="833" spans="1:6" hidden="1" x14ac:dyDescent="0.2">
      <c r="A833" s="26" t="s">
        <v>88</v>
      </c>
      <c r="B833" s="26">
        <v>332</v>
      </c>
      <c r="C833" s="131">
        <v>550</v>
      </c>
      <c r="D833" s="132" t="str">
        <f t="shared" si="114"/>
        <v>332-550</v>
      </c>
    </row>
    <row r="834" spans="1:6" hidden="1" x14ac:dyDescent="0.2">
      <c r="A834" s="26" t="s">
        <v>88</v>
      </c>
      <c r="B834" s="26">
        <v>332</v>
      </c>
      <c r="C834" s="131">
        <v>569</v>
      </c>
      <c r="D834" s="132" t="str">
        <f t="shared" si="114"/>
        <v>332-569</v>
      </c>
    </row>
    <row r="835" spans="1:6" hidden="1" x14ac:dyDescent="0.2">
      <c r="A835" s="26" t="s">
        <v>88</v>
      </c>
      <c r="B835" s="26">
        <v>332</v>
      </c>
      <c r="C835" s="131">
        <v>500</v>
      </c>
      <c r="D835" s="132" t="str">
        <f t="shared" si="114"/>
        <v>332-500</v>
      </c>
    </row>
    <row r="836" spans="1:6" hidden="1" x14ac:dyDescent="0.2">
      <c r="A836" s="26" t="s">
        <v>88</v>
      </c>
      <c r="B836" s="26">
        <v>332</v>
      </c>
      <c r="C836" s="131">
        <v>580</v>
      </c>
      <c r="D836" s="132" t="str">
        <f t="shared" si="114"/>
        <v>332-580</v>
      </c>
    </row>
    <row r="837" spans="1:6" hidden="1" x14ac:dyDescent="0.2">
      <c r="A837" s="26" t="s">
        <v>88</v>
      </c>
      <c r="B837" s="26">
        <v>332</v>
      </c>
      <c r="C837" s="131">
        <v>610</v>
      </c>
      <c r="D837" s="132" t="str">
        <f t="shared" si="114"/>
        <v>332-610</v>
      </c>
      <c r="E837" s="25">
        <v>664</v>
      </c>
    </row>
    <row r="838" spans="1:6" hidden="1" x14ac:dyDescent="0.2">
      <c r="A838" s="26" t="s">
        <v>88</v>
      </c>
      <c r="B838" s="26">
        <v>332</v>
      </c>
      <c r="C838" s="131" t="s">
        <v>304</v>
      </c>
      <c r="D838" s="132" t="str">
        <f t="shared" si="114"/>
        <v>332-610 (2)</v>
      </c>
    </row>
    <row r="839" spans="1:6" hidden="1" x14ac:dyDescent="0.2">
      <c r="A839" s="26" t="s">
        <v>88</v>
      </c>
      <c r="B839" s="26">
        <v>332</v>
      </c>
      <c r="C839" s="131">
        <v>641</v>
      </c>
      <c r="D839" s="132" t="str">
        <f t="shared" si="104"/>
        <v>332-641</v>
      </c>
    </row>
    <row r="840" spans="1:6" hidden="1" x14ac:dyDescent="0.2">
      <c r="A840" s="26" t="s">
        <v>88</v>
      </c>
      <c r="B840" s="26">
        <v>332</v>
      </c>
      <c r="C840" s="131">
        <v>642</v>
      </c>
      <c r="D840" s="132" t="str">
        <f t="shared" si="104"/>
        <v>332-642</v>
      </c>
    </row>
    <row r="841" spans="1:6" hidden="1" x14ac:dyDescent="0.2">
      <c r="A841" s="26" t="s">
        <v>88</v>
      </c>
      <c r="B841" s="26">
        <v>332</v>
      </c>
      <c r="C841" s="131">
        <v>644</v>
      </c>
      <c r="D841" s="132" t="str">
        <f t="shared" si="104"/>
        <v>332-644</v>
      </c>
    </row>
    <row r="842" spans="1:6" hidden="1" x14ac:dyDescent="0.2">
      <c r="A842" s="26" t="s">
        <v>88</v>
      </c>
      <c r="B842" s="26">
        <v>332</v>
      </c>
      <c r="C842" s="131">
        <v>645</v>
      </c>
      <c r="D842" s="132" t="str">
        <f t="shared" si="104"/>
        <v>332-645</v>
      </c>
    </row>
    <row r="843" spans="1:6" hidden="1" x14ac:dyDescent="0.2">
      <c r="A843" s="26" t="s">
        <v>88</v>
      </c>
      <c r="B843" s="26">
        <v>332</v>
      </c>
      <c r="C843" s="131">
        <v>650</v>
      </c>
      <c r="D843" s="132" t="str">
        <f t="shared" si="104"/>
        <v>332-650</v>
      </c>
    </row>
    <row r="844" spans="1:6" hidden="1" x14ac:dyDescent="0.2">
      <c r="A844" s="26" t="s">
        <v>88</v>
      </c>
      <c r="B844" s="26">
        <v>332</v>
      </c>
      <c r="C844" s="131" t="s">
        <v>294</v>
      </c>
      <c r="D844" s="132" t="str">
        <f t="shared" si="104"/>
        <v>332-650 (2)</v>
      </c>
    </row>
    <row r="845" spans="1:6" hidden="1" x14ac:dyDescent="0.2">
      <c r="A845" s="26" t="s">
        <v>88</v>
      </c>
      <c r="B845" s="26">
        <v>332</v>
      </c>
      <c r="C845" s="131">
        <v>736</v>
      </c>
      <c r="D845" s="132" t="str">
        <f t="shared" ref="D845" si="115">B845&amp;"-"&amp;C845</f>
        <v>332-736</v>
      </c>
    </row>
    <row r="846" spans="1:6" hidden="1" x14ac:dyDescent="0.2">
      <c r="A846" s="26" t="s">
        <v>91</v>
      </c>
      <c r="B846" s="26">
        <v>333</v>
      </c>
      <c r="C846" s="131">
        <v>100</v>
      </c>
      <c r="D846" s="132" t="str">
        <f t="shared" si="104"/>
        <v>333-100</v>
      </c>
      <c r="E846" s="25">
        <v>75026</v>
      </c>
      <c r="F846" s="27" t="s">
        <v>516</v>
      </c>
    </row>
    <row r="847" spans="1:6" hidden="1" x14ac:dyDescent="0.2">
      <c r="A847" s="26" t="s">
        <v>91</v>
      </c>
      <c r="B847" s="26">
        <v>333</v>
      </c>
      <c r="C847" s="131">
        <v>320</v>
      </c>
      <c r="D847" s="132" t="str">
        <f t="shared" si="104"/>
        <v>333-320</v>
      </c>
    </row>
    <row r="848" spans="1:6" hidden="1" x14ac:dyDescent="0.2">
      <c r="A848" s="26" t="s">
        <v>91</v>
      </c>
      <c r="B848" s="26">
        <v>333</v>
      </c>
      <c r="C848" s="131">
        <v>330</v>
      </c>
      <c r="D848" s="132" t="str">
        <f t="shared" ref="D848" si="116">B848&amp;"-"&amp;C848</f>
        <v>333-330</v>
      </c>
    </row>
    <row r="849" spans="1:4" hidden="1" x14ac:dyDescent="0.2">
      <c r="A849" s="26" t="s">
        <v>91</v>
      </c>
      <c r="B849" s="26">
        <v>333</v>
      </c>
      <c r="C849" s="131">
        <v>350</v>
      </c>
      <c r="D849" s="132" t="str">
        <f t="shared" si="104"/>
        <v>333-350</v>
      </c>
    </row>
    <row r="850" spans="1:4" hidden="1" x14ac:dyDescent="0.2">
      <c r="A850" s="26" t="s">
        <v>91</v>
      </c>
      <c r="B850" s="26">
        <v>333</v>
      </c>
      <c r="C850" s="131" t="s">
        <v>423</v>
      </c>
      <c r="D850" s="132" t="str">
        <f t="shared" si="104"/>
        <v>333-350 (2)</v>
      </c>
    </row>
    <row r="851" spans="1:4" hidden="1" x14ac:dyDescent="0.2">
      <c r="A851" s="26" t="s">
        <v>91</v>
      </c>
      <c r="B851" s="26">
        <v>333</v>
      </c>
      <c r="C851" s="131">
        <v>300</v>
      </c>
      <c r="D851" s="132" t="str">
        <f t="shared" si="104"/>
        <v>333-300</v>
      </c>
    </row>
    <row r="852" spans="1:4" hidden="1" x14ac:dyDescent="0.2">
      <c r="A852" s="26" t="s">
        <v>91</v>
      </c>
      <c r="B852" s="26">
        <v>333</v>
      </c>
      <c r="C852" s="131">
        <v>400</v>
      </c>
      <c r="D852" s="132" t="str">
        <f t="shared" si="104"/>
        <v>333-400</v>
      </c>
    </row>
    <row r="853" spans="1:4" hidden="1" x14ac:dyDescent="0.2">
      <c r="A853" s="26" t="s">
        <v>91</v>
      </c>
      <c r="B853" s="26">
        <v>333</v>
      </c>
      <c r="C853" s="131">
        <v>518</v>
      </c>
      <c r="D853" s="132" t="str">
        <f t="shared" ref="D853" si="117">B853&amp;"-"&amp;C853</f>
        <v>333-518</v>
      </c>
    </row>
    <row r="854" spans="1:4" hidden="1" x14ac:dyDescent="0.2">
      <c r="A854" s="26" t="s">
        <v>91</v>
      </c>
      <c r="B854" s="26">
        <v>333</v>
      </c>
      <c r="C854" s="131" t="s">
        <v>424</v>
      </c>
      <c r="D854" s="132" t="str">
        <f t="shared" si="104"/>
        <v>333-518 (2)</v>
      </c>
    </row>
    <row r="855" spans="1:4" hidden="1" x14ac:dyDescent="0.2">
      <c r="A855" s="26" t="s">
        <v>91</v>
      </c>
      <c r="B855" s="26">
        <v>333</v>
      </c>
      <c r="C855" s="131">
        <v>550</v>
      </c>
      <c r="D855" s="132" t="str">
        <f t="shared" si="104"/>
        <v>333-550</v>
      </c>
    </row>
    <row r="856" spans="1:4" hidden="1" x14ac:dyDescent="0.2">
      <c r="A856" s="26" t="s">
        <v>91</v>
      </c>
      <c r="B856" s="26">
        <v>333</v>
      </c>
      <c r="C856" s="131">
        <v>569</v>
      </c>
      <c r="D856" s="132" t="str">
        <f t="shared" si="104"/>
        <v>333-569</v>
      </c>
    </row>
    <row r="857" spans="1:4" hidden="1" x14ac:dyDescent="0.2">
      <c r="A857" s="26" t="s">
        <v>91</v>
      </c>
      <c r="B857" s="26">
        <v>333</v>
      </c>
      <c r="C857" s="131">
        <v>500</v>
      </c>
      <c r="D857" s="132" t="str">
        <f t="shared" ref="D857:D978" si="118">B857&amp;"-"&amp;C857</f>
        <v>333-500</v>
      </c>
    </row>
    <row r="858" spans="1:4" hidden="1" x14ac:dyDescent="0.2">
      <c r="A858" s="26" t="s">
        <v>91</v>
      </c>
      <c r="B858" s="26">
        <v>333</v>
      </c>
      <c r="C858" s="131">
        <v>580</v>
      </c>
      <c r="D858" s="132" t="str">
        <f t="shared" si="118"/>
        <v>333-580</v>
      </c>
    </row>
    <row r="859" spans="1:4" hidden="1" x14ac:dyDescent="0.2">
      <c r="A859" s="26" t="s">
        <v>91</v>
      </c>
      <c r="B859" s="26">
        <v>333</v>
      </c>
      <c r="C859" s="131">
        <v>610</v>
      </c>
      <c r="D859" s="132" t="str">
        <f t="shared" si="118"/>
        <v>333-610</v>
      </c>
    </row>
    <row r="860" spans="1:4" hidden="1" x14ac:dyDescent="0.2">
      <c r="A860" s="26" t="s">
        <v>91</v>
      </c>
      <c r="B860" s="26">
        <v>333</v>
      </c>
      <c r="C860" s="131" t="s">
        <v>304</v>
      </c>
      <c r="D860" s="132" t="str">
        <f t="shared" ref="D860:D866" si="119">B860&amp;"-"&amp;C860</f>
        <v>333-610 (2)</v>
      </c>
    </row>
    <row r="861" spans="1:4" hidden="1" x14ac:dyDescent="0.2">
      <c r="A861" s="26" t="s">
        <v>91</v>
      </c>
      <c r="B861" s="26">
        <v>333</v>
      </c>
      <c r="C861" s="131">
        <v>641</v>
      </c>
      <c r="D861" s="132" t="str">
        <f t="shared" si="119"/>
        <v>333-641</v>
      </c>
    </row>
    <row r="862" spans="1:4" hidden="1" x14ac:dyDescent="0.2">
      <c r="A862" s="26" t="s">
        <v>91</v>
      </c>
      <c r="B862" s="26">
        <v>333</v>
      </c>
      <c r="C862" s="131">
        <v>642</v>
      </c>
      <c r="D862" s="132" t="str">
        <f t="shared" si="119"/>
        <v>333-642</v>
      </c>
    </row>
    <row r="863" spans="1:4" hidden="1" x14ac:dyDescent="0.2">
      <c r="A863" s="26" t="s">
        <v>91</v>
      </c>
      <c r="B863" s="26">
        <v>333</v>
      </c>
      <c r="C863" s="131">
        <v>644</v>
      </c>
      <c r="D863" s="132" t="str">
        <f t="shared" si="119"/>
        <v>333-644</v>
      </c>
    </row>
    <row r="864" spans="1:4" hidden="1" x14ac:dyDescent="0.2">
      <c r="A864" s="26" t="s">
        <v>91</v>
      </c>
      <c r="B864" s="26">
        <v>333</v>
      </c>
      <c r="C864" s="131">
        <v>645</v>
      </c>
      <c r="D864" s="132" t="str">
        <f t="shared" si="119"/>
        <v>333-645</v>
      </c>
    </row>
    <row r="865" spans="1:6" hidden="1" x14ac:dyDescent="0.2">
      <c r="A865" s="26" t="s">
        <v>91</v>
      </c>
      <c r="B865" s="26">
        <v>333</v>
      </c>
      <c r="C865" s="131">
        <v>650</v>
      </c>
      <c r="D865" s="132" t="str">
        <f t="shared" si="119"/>
        <v>333-650</v>
      </c>
    </row>
    <row r="866" spans="1:6" hidden="1" x14ac:dyDescent="0.2">
      <c r="A866" s="26" t="s">
        <v>91</v>
      </c>
      <c r="B866" s="26">
        <v>333</v>
      </c>
      <c r="C866" s="131" t="s">
        <v>294</v>
      </c>
      <c r="D866" s="132" t="str">
        <f t="shared" si="119"/>
        <v>333-650 (2)</v>
      </c>
    </row>
    <row r="867" spans="1:6" hidden="1" x14ac:dyDescent="0.2">
      <c r="A867" s="26" t="s">
        <v>91</v>
      </c>
      <c r="B867" s="26">
        <v>333</v>
      </c>
      <c r="C867" s="131">
        <v>736</v>
      </c>
      <c r="D867" s="132" t="str">
        <f t="shared" ref="D867" si="120">B867&amp;"-"&amp;C867</f>
        <v>333-736</v>
      </c>
    </row>
    <row r="868" spans="1:6" hidden="1" x14ac:dyDescent="0.2">
      <c r="A868" s="26" t="s">
        <v>94</v>
      </c>
      <c r="B868" s="26">
        <v>334</v>
      </c>
      <c r="C868" s="131">
        <v>100</v>
      </c>
      <c r="D868" s="132" t="str">
        <f t="shared" si="118"/>
        <v>334-100</v>
      </c>
      <c r="E868" s="25">
        <v>68000</v>
      </c>
      <c r="F868" s="27" t="s">
        <v>517</v>
      </c>
    </row>
    <row r="869" spans="1:6" hidden="1" x14ac:dyDescent="0.2">
      <c r="A869" s="26" t="s">
        <v>94</v>
      </c>
      <c r="B869" s="26">
        <v>334</v>
      </c>
      <c r="C869" s="131">
        <v>320</v>
      </c>
      <c r="D869" s="132" t="str">
        <f t="shared" si="118"/>
        <v>334-320</v>
      </c>
    </row>
    <row r="870" spans="1:6" hidden="1" x14ac:dyDescent="0.2">
      <c r="A870" s="26" t="s">
        <v>94</v>
      </c>
      <c r="B870" s="26">
        <v>334</v>
      </c>
      <c r="C870" s="131">
        <v>330</v>
      </c>
      <c r="D870" s="132" t="str">
        <f t="shared" ref="D870" si="121">B870&amp;"-"&amp;C870</f>
        <v>334-330</v>
      </c>
    </row>
    <row r="871" spans="1:6" hidden="1" x14ac:dyDescent="0.2">
      <c r="A871" s="26" t="s">
        <v>94</v>
      </c>
      <c r="B871" s="26">
        <v>334</v>
      </c>
      <c r="C871" s="131">
        <v>350</v>
      </c>
      <c r="D871" s="132" t="str">
        <f t="shared" si="118"/>
        <v>334-350</v>
      </c>
    </row>
    <row r="872" spans="1:6" hidden="1" x14ac:dyDescent="0.2">
      <c r="A872" s="26" t="s">
        <v>94</v>
      </c>
      <c r="B872" s="26">
        <v>334</v>
      </c>
      <c r="C872" s="131" t="s">
        <v>423</v>
      </c>
      <c r="D872" s="132" t="str">
        <f t="shared" si="118"/>
        <v>334-350 (2)</v>
      </c>
    </row>
    <row r="873" spans="1:6" hidden="1" x14ac:dyDescent="0.2">
      <c r="A873" s="26" t="s">
        <v>94</v>
      </c>
      <c r="B873" s="26">
        <v>334</v>
      </c>
      <c r="C873" s="131">
        <v>300</v>
      </c>
      <c r="D873" s="132" t="str">
        <f t="shared" si="118"/>
        <v>334-300</v>
      </c>
    </row>
    <row r="874" spans="1:6" hidden="1" x14ac:dyDescent="0.2">
      <c r="A874" s="26" t="s">
        <v>94</v>
      </c>
      <c r="B874" s="26">
        <v>334</v>
      </c>
      <c r="C874" s="131">
        <v>400</v>
      </c>
      <c r="D874" s="132" t="str">
        <f t="shared" si="118"/>
        <v>334-400</v>
      </c>
    </row>
    <row r="875" spans="1:6" hidden="1" x14ac:dyDescent="0.2">
      <c r="A875" s="26" t="s">
        <v>94</v>
      </c>
      <c r="B875" s="26">
        <v>334</v>
      </c>
      <c r="C875" s="131">
        <v>518</v>
      </c>
      <c r="D875" s="132" t="str">
        <f t="shared" ref="D875:D882" si="122">B875&amp;"-"&amp;C875</f>
        <v>334-518</v>
      </c>
    </row>
    <row r="876" spans="1:6" hidden="1" x14ac:dyDescent="0.2">
      <c r="A876" s="26" t="s">
        <v>94</v>
      </c>
      <c r="B876" s="26">
        <v>334</v>
      </c>
      <c r="C876" s="131" t="s">
        <v>424</v>
      </c>
      <c r="D876" s="132" t="str">
        <f t="shared" si="122"/>
        <v>334-518 (2)</v>
      </c>
    </row>
    <row r="877" spans="1:6" hidden="1" x14ac:dyDescent="0.2">
      <c r="A877" s="26" t="s">
        <v>94</v>
      </c>
      <c r="B877" s="26">
        <v>334</v>
      </c>
      <c r="C877" s="131">
        <v>550</v>
      </c>
      <c r="D877" s="132" t="str">
        <f t="shared" si="122"/>
        <v>334-550</v>
      </c>
    </row>
    <row r="878" spans="1:6" hidden="1" x14ac:dyDescent="0.2">
      <c r="A878" s="26" t="s">
        <v>94</v>
      </c>
      <c r="B878" s="26">
        <v>334</v>
      </c>
      <c r="C878" s="131">
        <v>569</v>
      </c>
      <c r="D878" s="132" t="str">
        <f t="shared" si="122"/>
        <v>334-569</v>
      </c>
    </row>
    <row r="879" spans="1:6" hidden="1" x14ac:dyDescent="0.2">
      <c r="A879" s="26" t="s">
        <v>94</v>
      </c>
      <c r="B879" s="26">
        <v>334</v>
      </c>
      <c r="C879" s="131">
        <v>500</v>
      </c>
      <c r="D879" s="132" t="str">
        <f t="shared" si="122"/>
        <v>334-500</v>
      </c>
    </row>
    <row r="880" spans="1:6" hidden="1" x14ac:dyDescent="0.2">
      <c r="A880" s="26" t="s">
        <v>94</v>
      </c>
      <c r="B880" s="26">
        <v>334</v>
      </c>
      <c r="C880" s="131">
        <v>580</v>
      </c>
      <c r="D880" s="132" t="str">
        <f t="shared" si="122"/>
        <v>334-580</v>
      </c>
    </row>
    <row r="881" spans="1:6" hidden="1" x14ac:dyDescent="0.2">
      <c r="A881" s="26" t="s">
        <v>94</v>
      </c>
      <c r="B881" s="26">
        <v>334</v>
      </c>
      <c r="C881" s="131">
        <v>610</v>
      </c>
      <c r="D881" s="132" t="str">
        <f t="shared" si="122"/>
        <v>334-610</v>
      </c>
    </row>
    <row r="882" spans="1:6" hidden="1" x14ac:dyDescent="0.2">
      <c r="A882" s="26" t="s">
        <v>94</v>
      </c>
      <c r="B882" s="26">
        <v>334</v>
      </c>
      <c r="C882" s="131" t="s">
        <v>304</v>
      </c>
      <c r="D882" s="132" t="str">
        <f t="shared" si="122"/>
        <v>334-610 (2)</v>
      </c>
    </row>
    <row r="883" spans="1:6" hidden="1" x14ac:dyDescent="0.2">
      <c r="A883" s="26" t="s">
        <v>94</v>
      </c>
      <c r="B883" s="26">
        <v>334</v>
      </c>
      <c r="C883" s="131">
        <v>641</v>
      </c>
      <c r="D883" s="132" t="str">
        <f t="shared" si="118"/>
        <v>334-641</v>
      </c>
    </row>
    <row r="884" spans="1:6" hidden="1" x14ac:dyDescent="0.2">
      <c r="A884" s="26" t="s">
        <v>94</v>
      </c>
      <c r="B884" s="26">
        <v>334</v>
      </c>
      <c r="C884" s="131">
        <v>642</v>
      </c>
      <c r="D884" s="132" t="str">
        <f t="shared" si="118"/>
        <v>334-642</v>
      </c>
    </row>
    <row r="885" spans="1:6" hidden="1" x14ac:dyDescent="0.2">
      <c r="A885" s="26" t="s">
        <v>94</v>
      </c>
      <c r="B885" s="26">
        <v>334</v>
      </c>
      <c r="C885" s="131">
        <v>644</v>
      </c>
      <c r="D885" s="132" t="str">
        <f t="shared" si="118"/>
        <v>334-644</v>
      </c>
    </row>
    <row r="886" spans="1:6" hidden="1" x14ac:dyDescent="0.2">
      <c r="A886" s="26" t="s">
        <v>94</v>
      </c>
      <c r="B886" s="26">
        <v>334</v>
      </c>
      <c r="C886" s="131">
        <v>645</v>
      </c>
      <c r="D886" s="132" t="str">
        <f t="shared" si="118"/>
        <v>334-645</v>
      </c>
    </row>
    <row r="887" spans="1:6" hidden="1" x14ac:dyDescent="0.2">
      <c r="A887" s="26" t="s">
        <v>94</v>
      </c>
      <c r="B887" s="26">
        <v>334</v>
      </c>
      <c r="C887" s="131">
        <v>650</v>
      </c>
      <c r="D887" s="132" t="str">
        <f t="shared" si="118"/>
        <v>334-650</v>
      </c>
    </row>
    <row r="888" spans="1:6" hidden="1" x14ac:dyDescent="0.2">
      <c r="A888" s="26" t="s">
        <v>94</v>
      </c>
      <c r="B888" s="26">
        <v>334</v>
      </c>
      <c r="C888" s="131" t="s">
        <v>294</v>
      </c>
      <c r="D888" s="132" t="str">
        <f t="shared" si="118"/>
        <v>334-650 (2)</v>
      </c>
    </row>
    <row r="889" spans="1:6" hidden="1" x14ac:dyDescent="0.2">
      <c r="A889" s="26" t="s">
        <v>94</v>
      </c>
      <c r="B889" s="26">
        <v>334</v>
      </c>
      <c r="C889" s="131">
        <v>736</v>
      </c>
      <c r="D889" s="132" t="str">
        <f t="shared" ref="D889" si="123">B889&amp;"-"&amp;C889</f>
        <v>334-736</v>
      </c>
    </row>
    <row r="890" spans="1:6" hidden="1" x14ac:dyDescent="0.2">
      <c r="A890" s="26" t="s">
        <v>96</v>
      </c>
      <c r="B890" s="26">
        <v>336</v>
      </c>
      <c r="C890" s="131">
        <v>100</v>
      </c>
      <c r="D890" s="132" t="str">
        <f t="shared" si="118"/>
        <v>336-100</v>
      </c>
      <c r="E890" s="25">
        <v>48000</v>
      </c>
      <c r="F890" s="27" t="s">
        <v>472</v>
      </c>
    </row>
    <row r="891" spans="1:6" hidden="1" x14ac:dyDescent="0.2">
      <c r="A891" s="26" t="s">
        <v>96</v>
      </c>
      <c r="B891" s="26">
        <v>336</v>
      </c>
      <c r="C891" s="131">
        <v>320</v>
      </c>
      <c r="D891" s="132" t="str">
        <f t="shared" si="118"/>
        <v>336-320</v>
      </c>
    </row>
    <row r="892" spans="1:6" hidden="1" x14ac:dyDescent="0.2">
      <c r="A892" s="26" t="s">
        <v>96</v>
      </c>
      <c r="B892" s="26">
        <v>336</v>
      </c>
      <c r="C892" s="131">
        <v>330</v>
      </c>
      <c r="D892" s="132" t="str">
        <f t="shared" ref="D892" si="124">B892&amp;"-"&amp;C892</f>
        <v>336-330</v>
      </c>
      <c r="E892" s="25">
        <v>774</v>
      </c>
    </row>
    <row r="893" spans="1:6" hidden="1" x14ac:dyDescent="0.2">
      <c r="A893" s="26" t="s">
        <v>96</v>
      </c>
      <c r="B893" s="26">
        <v>336</v>
      </c>
      <c r="C893" s="131">
        <v>350</v>
      </c>
      <c r="D893" s="132" t="str">
        <f t="shared" si="118"/>
        <v>336-350</v>
      </c>
    </row>
    <row r="894" spans="1:6" hidden="1" x14ac:dyDescent="0.2">
      <c r="A894" s="26" t="s">
        <v>96</v>
      </c>
      <c r="B894" s="26">
        <v>336</v>
      </c>
      <c r="C894" s="131" t="s">
        <v>423</v>
      </c>
      <c r="D894" s="132" t="str">
        <f t="shared" si="118"/>
        <v>336-350 (2)</v>
      </c>
    </row>
    <row r="895" spans="1:6" hidden="1" x14ac:dyDescent="0.2">
      <c r="A895" s="26" t="s">
        <v>96</v>
      </c>
      <c r="B895" s="26">
        <v>336</v>
      </c>
      <c r="C895" s="131">
        <v>300</v>
      </c>
      <c r="D895" s="132" t="str">
        <f t="shared" si="118"/>
        <v>336-300</v>
      </c>
    </row>
    <row r="896" spans="1:6" hidden="1" x14ac:dyDescent="0.2">
      <c r="A896" s="26" t="s">
        <v>96</v>
      </c>
      <c r="B896" s="26">
        <v>336</v>
      </c>
      <c r="C896" s="131">
        <v>400</v>
      </c>
      <c r="D896" s="132" t="str">
        <f t="shared" si="118"/>
        <v>336-400</v>
      </c>
    </row>
    <row r="897" spans="1:6" hidden="1" x14ac:dyDescent="0.2">
      <c r="A897" s="26" t="s">
        <v>96</v>
      </c>
      <c r="B897" s="26">
        <v>336</v>
      </c>
      <c r="C897" s="131">
        <v>518</v>
      </c>
      <c r="D897" s="132" t="str">
        <f t="shared" ref="D897:D904" si="125">B897&amp;"-"&amp;C897</f>
        <v>336-518</v>
      </c>
    </row>
    <row r="898" spans="1:6" hidden="1" x14ac:dyDescent="0.2">
      <c r="A898" s="26" t="s">
        <v>96</v>
      </c>
      <c r="B898" s="26">
        <v>336</v>
      </c>
      <c r="C898" s="131" t="s">
        <v>424</v>
      </c>
      <c r="D898" s="132" t="str">
        <f t="shared" si="125"/>
        <v>336-518 (2)</v>
      </c>
    </row>
    <row r="899" spans="1:6" hidden="1" x14ac:dyDescent="0.2">
      <c r="A899" s="26" t="s">
        <v>96</v>
      </c>
      <c r="B899" s="26">
        <v>336</v>
      </c>
      <c r="C899" s="131">
        <v>550</v>
      </c>
      <c r="D899" s="132" t="str">
        <f t="shared" si="125"/>
        <v>336-550</v>
      </c>
    </row>
    <row r="900" spans="1:6" hidden="1" x14ac:dyDescent="0.2">
      <c r="A900" s="26" t="s">
        <v>96</v>
      </c>
      <c r="B900" s="26">
        <v>336</v>
      </c>
      <c r="C900" s="131">
        <v>569</v>
      </c>
      <c r="D900" s="132" t="str">
        <f t="shared" si="125"/>
        <v>336-569</v>
      </c>
    </row>
    <row r="901" spans="1:6" hidden="1" x14ac:dyDescent="0.2">
      <c r="A901" s="26" t="s">
        <v>96</v>
      </c>
      <c r="B901" s="26">
        <v>336</v>
      </c>
      <c r="C901" s="131">
        <v>500</v>
      </c>
      <c r="D901" s="132" t="str">
        <f t="shared" si="125"/>
        <v>336-500</v>
      </c>
    </row>
    <row r="902" spans="1:6" hidden="1" x14ac:dyDescent="0.2">
      <c r="A902" s="26" t="s">
        <v>96</v>
      </c>
      <c r="B902" s="26">
        <v>336</v>
      </c>
      <c r="C902" s="131">
        <v>580</v>
      </c>
      <c r="D902" s="132" t="str">
        <f t="shared" si="125"/>
        <v>336-580</v>
      </c>
      <c r="E902" s="25">
        <v>2400</v>
      </c>
    </row>
    <row r="903" spans="1:6" hidden="1" x14ac:dyDescent="0.2">
      <c r="A903" s="26" t="s">
        <v>96</v>
      </c>
      <c r="B903" s="26">
        <v>336</v>
      </c>
      <c r="C903" s="131">
        <v>610</v>
      </c>
      <c r="D903" s="132" t="str">
        <f t="shared" si="125"/>
        <v>336-610</v>
      </c>
      <c r="E903" s="25">
        <v>1500</v>
      </c>
    </row>
    <row r="904" spans="1:6" hidden="1" x14ac:dyDescent="0.2">
      <c r="A904" s="26" t="s">
        <v>96</v>
      </c>
      <c r="B904" s="26">
        <v>336</v>
      </c>
      <c r="C904" s="131" t="s">
        <v>304</v>
      </c>
      <c r="D904" s="132" t="str">
        <f t="shared" si="125"/>
        <v>336-610 (2)</v>
      </c>
    </row>
    <row r="905" spans="1:6" hidden="1" x14ac:dyDescent="0.2">
      <c r="A905" s="26" t="s">
        <v>96</v>
      </c>
      <c r="B905" s="26">
        <v>336</v>
      </c>
      <c r="C905" s="131">
        <v>641</v>
      </c>
      <c r="D905" s="132" t="str">
        <f t="shared" si="118"/>
        <v>336-641</v>
      </c>
    </row>
    <row r="906" spans="1:6" hidden="1" x14ac:dyDescent="0.2">
      <c r="A906" s="26" t="s">
        <v>96</v>
      </c>
      <c r="B906" s="26">
        <v>336</v>
      </c>
      <c r="C906" s="131">
        <v>642</v>
      </c>
      <c r="D906" s="132" t="str">
        <f t="shared" si="118"/>
        <v>336-642</v>
      </c>
    </row>
    <row r="907" spans="1:6" hidden="1" x14ac:dyDescent="0.2">
      <c r="A907" s="26" t="s">
        <v>96</v>
      </c>
      <c r="B907" s="26">
        <v>336</v>
      </c>
      <c r="C907" s="131">
        <v>644</v>
      </c>
      <c r="D907" s="132" t="str">
        <f t="shared" si="118"/>
        <v>336-644</v>
      </c>
      <c r="E907" s="25">
        <v>500</v>
      </c>
      <c r="F907" s="27" t="s">
        <v>519</v>
      </c>
    </row>
    <row r="908" spans="1:6" hidden="1" x14ac:dyDescent="0.2">
      <c r="A908" s="26" t="s">
        <v>96</v>
      </c>
      <c r="B908" s="26">
        <v>336</v>
      </c>
      <c r="C908" s="131">
        <v>645</v>
      </c>
      <c r="D908" s="132" t="str">
        <f t="shared" si="118"/>
        <v>336-645</v>
      </c>
    </row>
    <row r="909" spans="1:6" hidden="1" x14ac:dyDescent="0.2">
      <c r="A909" s="26" t="s">
        <v>96</v>
      </c>
      <c r="B909" s="26">
        <v>336</v>
      </c>
      <c r="C909" s="131">
        <v>650</v>
      </c>
      <c r="D909" s="132" t="str">
        <f t="shared" si="118"/>
        <v>336-650</v>
      </c>
      <c r="E909" s="25">
        <v>10000</v>
      </c>
      <c r="F909" s="27" t="s">
        <v>518</v>
      </c>
    </row>
    <row r="910" spans="1:6" hidden="1" x14ac:dyDescent="0.2">
      <c r="A910" s="26" t="s">
        <v>96</v>
      </c>
      <c r="B910" s="26">
        <v>336</v>
      </c>
      <c r="C910" s="131" t="s">
        <v>294</v>
      </c>
      <c r="D910" s="132" t="str">
        <f t="shared" si="118"/>
        <v>336-650 (2)</v>
      </c>
    </row>
    <row r="911" spans="1:6" hidden="1" x14ac:dyDescent="0.2">
      <c r="A911" s="26" t="s">
        <v>96</v>
      </c>
      <c r="B911" s="26">
        <v>336</v>
      </c>
      <c r="C911" s="131">
        <v>736</v>
      </c>
      <c r="D911" s="132" t="str">
        <f t="shared" ref="D911" si="126">B911&amp;"-"&amp;C911</f>
        <v>336-736</v>
      </c>
    </row>
    <row r="912" spans="1:6" hidden="1" x14ac:dyDescent="0.2">
      <c r="A912" s="26" t="s">
        <v>99</v>
      </c>
      <c r="B912" s="26">
        <v>338</v>
      </c>
      <c r="C912" s="131">
        <v>100</v>
      </c>
      <c r="D912" s="132" t="str">
        <f t="shared" si="118"/>
        <v>338-100</v>
      </c>
      <c r="E912" s="25">
        <v>70000</v>
      </c>
      <c r="F912" s="27" t="s">
        <v>521</v>
      </c>
    </row>
    <row r="913" spans="1:6" hidden="1" x14ac:dyDescent="0.2">
      <c r="A913" s="26" t="s">
        <v>99</v>
      </c>
      <c r="B913" s="26">
        <v>338</v>
      </c>
      <c r="C913" s="131">
        <v>320</v>
      </c>
      <c r="D913" s="132" t="str">
        <f t="shared" si="118"/>
        <v>338-320</v>
      </c>
      <c r="E913" s="25">
        <v>5588</v>
      </c>
      <c r="F913" s="27" t="s">
        <v>520</v>
      </c>
    </row>
    <row r="914" spans="1:6" hidden="1" x14ac:dyDescent="0.2">
      <c r="A914" s="26" t="s">
        <v>99</v>
      </c>
      <c r="B914" s="26">
        <v>338</v>
      </c>
      <c r="C914" s="131">
        <v>330</v>
      </c>
      <c r="D914" s="132" t="str">
        <f t="shared" ref="D914" si="127">B914&amp;"-"&amp;C914</f>
        <v>338-330</v>
      </c>
    </row>
    <row r="915" spans="1:6" hidden="1" x14ac:dyDescent="0.2">
      <c r="A915" s="26" t="s">
        <v>99</v>
      </c>
      <c r="B915" s="26">
        <v>338</v>
      </c>
      <c r="C915" s="131">
        <v>350</v>
      </c>
      <c r="D915" s="132" t="str">
        <f t="shared" si="118"/>
        <v>338-350</v>
      </c>
    </row>
    <row r="916" spans="1:6" hidden="1" x14ac:dyDescent="0.2">
      <c r="A916" s="26" t="s">
        <v>99</v>
      </c>
      <c r="B916" s="26">
        <v>338</v>
      </c>
      <c r="C916" s="131" t="s">
        <v>423</v>
      </c>
      <c r="D916" s="132" t="str">
        <f t="shared" si="118"/>
        <v>338-350 (2)</v>
      </c>
    </row>
    <row r="917" spans="1:6" hidden="1" x14ac:dyDescent="0.2">
      <c r="A917" s="26" t="s">
        <v>99</v>
      </c>
      <c r="B917" s="26">
        <v>338</v>
      </c>
      <c r="C917" s="131">
        <v>300</v>
      </c>
      <c r="D917" s="132" t="str">
        <f t="shared" si="118"/>
        <v>338-300</v>
      </c>
    </row>
    <row r="918" spans="1:6" hidden="1" x14ac:dyDescent="0.2">
      <c r="A918" s="26" t="s">
        <v>99</v>
      </c>
      <c r="B918" s="26">
        <v>338</v>
      </c>
      <c r="C918" s="131">
        <v>400</v>
      </c>
      <c r="D918" s="132" t="str">
        <f t="shared" si="118"/>
        <v>338-400</v>
      </c>
    </row>
    <row r="919" spans="1:6" hidden="1" x14ac:dyDescent="0.2">
      <c r="A919" s="26" t="s">
        <v>99</v>
      </c>
      <c r="B919" s="26">
        <v>338</v>
      </c>
      <c r="C919" s="131">
        <v>518</v>
      </c>
      <c r="D919" s="132" t="str">
        <f t="shared" ref="D919:D926" si="128">B919&amp;"-"&amp;C919</f>
        <v>338-518</v>
      </c>
    </row>
    <row r="920" spans="1:6" hidden="1" x14ac:dyDescent="0.2">
      <c r="A920" s="26" t="s">
        <v>99</v>
      </c>
      <c r="B920" s="26">
        <v>338</v>
      </c>
      <c r="C920" s="131" t="s">
        <v>424</v>
      </c>
      <c r="D920" s="132" t="str">
        <f t="shared" si="128"/>
        <v>338-518 (2)</v>
      </c>
    </row>
    <row r="921" spans="1:6" hidden="1" x14ac:dyDescent="0.2">
      <c r="A921" s="26" t="s">
        <v>99</v>
      </c>
      <c r="B921" s="26">
        <v>338</v>
      </c>
      <c r="C921" s="131">
        <v>550</v>
      </c>
      <c r="D921" s="132" t="str">
        <f t="shared" si="128"/>
        <v>338-550</v>
      </c>
    </row>
    <row r="922" spans="1:6" hidden="1" x14ac:dyDescent="0.2">
      <c r="A922" s="26" t="s">
        <v>99</v>
      </c>
      <c r="B922" s="26">
        <v>338</v>
      </c>
      <c r="C922" s="131">
        <v>569</v>
      </c>
      <c r="D922" s="132" t="str">
        <f t="shared" si="128"/>
        <v>338-569</v>
      </c>
    </row>
    <row r="923" spans="1:6" hidden="1" x14ac:dyDescent="0.2">
      <c r="A923" s="26" t="s">
        <v>99</v>
      </c>
      <c r="B923" s="26">
        <v>338</v>
      </c>
      <c r="C923" s="131">
        <v>500</v>
      </c>
      <c r="D923" s="132" t="str">
        <f t="shared" si="128"/>
        <v>338-500</v>
      </c>
    </row>
    <row r="924" spans="1:6" hidden="1" x14ac:dyDescent="0.2">
      <c r="A924" s="26" t="s">
        <v>99</v>
      </c>
      <c r="B924" s="26">
        <v>338</v>
      </c>
      <c r="C924" s="131">
        <v>580</v>
      </c>
      <c r="D924" s="132" t="str">
        <f t="shared" si="128"/>
        <v>338-580</v>
      </c>
    </row>
    <row r="925" spans="1:6" hidden="1" x14ac:dyDescent="0.2">
      <c r="A925" s="26" t="s">
        <v>99</v>
      </c>
      <c r="B925" s="26">
        <v>338</v>
      </c>
      <c r="C925" s="131">
        <v>610</v>
      </c>
      <c r="D925" s="132" t="str">
        <f t="shared" si="128"/>
        <v>338-610</v>
      </c>
      <c r="E925" s="25">
        <v>5000</v>
      </c>
      <c r="F925" s="27" t="s">
        <v>522</v>
      </c>
    </row>
    <row r="926" spans="1:6" hidden="1" x14ac:dyDescent="0.2">
      <c r="A926" s="26" t="s">
        <v>99</v>
      </c>
      <c r="B926" s="26">
        <v>338</v>
      </c>
      <c r="C926" s="131" t="s">
        <v>304</v>
      </c>
      <c r="D926" s="132" t="str">
        <f t="shared" si="128"/>
        <v>338-610 (2)</v>
      </c>
    </row>
    <row r="927" spans="1:6" hidden="1" x14ac:dyDescent="0.2">
      <c r="A927" s="26" t="s">
        <v>99</v>
      </c>
      <c r="B927" s="26">
        <v>338</v>
      </c>
      <c r="C927" s="131">
        <v>641</v>
      </c>
      <c r="D927" s="132" t="str">
        <f t="shared" si="118"/>
        <v>338-641</v>
      </c>
      <c r="E927" s="25">
        <v>7500</v>
      </c>
      <c r="F927" s="27" t="s">
        <v>523</v>
      </c>
    </row>
    <row r="928" spans="1:6" hidden="1" x14ac:dyDescent="0.2">
      <c r="A928" s="26" t="s">
        <v>99</v>
      </c>
      <c r="B928" s="26">
        <v>338</v>
      </c>
      <c r="C928" s="131">
        <v>642</v>
      </c>
      <c r="D928" s="132" t="str">
        <f t="shared" si="118"/>
        <v>338-642</v>
      </c>
    </row>
    <row r="929" spans="1:6" hidden="1" x14ac:dyDescent="0.2">
      <c r="A929" s="26" t="s">
        <v>99</v>
      </c>
      <c r="B929" s="26">
        <v>338</v>
      </c>
      <c r="C929" s="131">
        <v>644</v>
      </c>
      <c r="D929" s="132" t="str">
        <f t="shared" si="118"/>
        <v>338-644</v>
      </c>
    </row>
    <row r="930" spans="1:6" hidden="1" x14ac:dyDescent="0.2">
      <c r="A930" s="26" t="s">
        <v>99</v>
      </c>
      <c r="B930" s="26">
        <v>338</v>
      </c>
      <c r="C930" s="131">
        <v>645</v>
      </c>
      <c r="D930" s="132" t="str">
        <f t="shared" si="118"/>
        <v>338-645</v>
      </c>
    </row>
    <row r="931" spans="1:6" hidden="1" x14ac:dyDescent="0.2">
      <c r="A931" s="26" t="s">
        <v>99</v>
      </c>
      <c r="B931" s="26">
        <v>338</v>
      </c>
      <c r="C931" s="131">
        <v>650</v>
      </c>
      <c r="D931" s="132" t="str">
        <f t="shared" si="118"/>
        <v>338-650</v>
      </c>
    </row>
    <row r="932" spans="1:6" hidden="1" x14ac:dyDescent="0.2">
      <c r="A932" s="26" t="s">
        <v>99</v>
      </c>
      <c r="B932" s="26">
        <v>338</v>
      </c>
      <c r="C932" s="131" t="s">
        <v>294</v>
      </c>
      <c r="D932" s="132" t="str">
        <f t="shared" si="118"/>
        <v>338-650 (2)</v>
      </c>
    </row>
    <row r="933" spans="1:6" hidden="1" x14ac:dyDescent="0.2">
      <c r="A933" s="26" t="s">
        <v>99</v>
      </c>
      <c r="B933" s="26">
        <v>338</v>
      </c>
      <c r="C933" s="131">
        <v>736</v>
      </c>
      <c r="D933" s="132" t="str">
        <f t="shared" si="118"/>
        <v>338-736</v>
      </c>
    </row>
    <row r="934" spans="1:6" hidden="1" x14ac:dyDescent="0.2">
      <c r="A934" s="26" t="s">
        <v>101</v>
      </c>
      <c r="B934" s="26">
        <v>342</v>
      </c>
      <c r="C934" s="131">
        <v>100</v>
      </c>
      <c r="D934" s="132" t="str">
        <f t="shared" si="118"/>
        <v>342-100</v>
      </c>
      <c r="E934" s="25">
        <v>73848</v>
      </c>
      <c r="F934" s="27" t="s">
        <v>484</v>
      </c>
    </row>
    <row r="935" spans="1:6" hidden="1" x14ac:dyDescent="0.2">
      <c r="A935" s="26" t="s">
        <v>101</v>
      </c>
      <c r="B935" s="26">
        <v>342</v>
      </c>
      <c r="C935" s="131">
        <v>320</v>
      </c>
      <c r="D935" s="132" t="str">
        <f t="shared" si="118"/>
        <v>342-320</v>
      </c>
    </row>
    <row r="936" spans="1:6" hidden="1" x14ac:dyDescent="0.2">
      <c r="A936" s="26" t="s">
        <v>101</v>
      </c>
      <c r="B936" s="26">
        <v>342</v>
      </c>
      <c r="C936" s="131">
        <v>330</v>
      </c>
      <c r="D936" s="132" t="str">
        <f t="shared" ref="D936" si="129">B936&amp;"-"&amp;C936</f>
        <v>342-330</v>
      </c>
    </row>
    <row r="937" spans="1:6" hidden="1" x14ac:dyDescent="0.2">
      <c r="A937" s="26" t="s">
        <v>101</v>
      </c>
      <c r="B937" s="26">
        <v>342</v>
      </c>
      <c r="C937" s="131">
        <v>350</v>
      </c>
      <c r="D937" s="132" t="str">
        <f t="shared" si="118"/>
        <v>342-350</v>
      </c>
    </row>
    <row r="938" spans="1:6" hidden="1" x14ac:dyDescent="0.2">
      <c r="A938" s="26" t="s">
        <v>101</v>
      </c>
      <c r="B938" s="26">
        <v>342</v>
      </c>
      <c r="C938" s="131" t="s">
        <v>423</v>
      </c>
      <c r="D938" s="132" t="str">
        <f t="shared" si="118"/>
        <v>342-350 (2)</v>
      </c>
    </row>
    <row r="939" spans="1:6" hidden="1" x14ac:dyDescent="0.2">
      <c r="A939" s="26" t="s">
        <v>101</v>
      </c>
      <c r="B939" s="26">
        <v>342</v>
      </c>
      <c r="C939" s="131">
        <v>300</v>
      </c>
      <c r="D939" s="132" t="str">
        <f t="shared" si="118"/>
        <v>342-300</v>
      </c>
    </row>
    <row r="940" spans="1:6" hidden="1" x14ac:dyDescent="0.2">
      <c r="A940" s="26" t="s">
        <v>101</v>
      </c>
      <c r="B940" s="26">
        <v>342</v>
      </c>
      <c r="C940" s="131">
        <v>400</v>
      </c>
      <c r="D940" s="132" t="str">
        <f t="shared" si="118"/>
        <v>342-400</v>
      </c>
    </row>
    <row r="941" spans="1:6" hidden="1" x14ac:dyDescent="0.2">
      <c r="A941" s="26" t="s">
        <v>101</v>
      </c>
      <c r="B941" s="26">
        <v>342</v>
      </c>
      <c r="C941" s="131">
        <v>518</v>
      </c>
      <c r="D941" s="132" t="str">
        <f t="shared" ref="D941:D948" si="130">B941&amp;"-"&amp;C941</f>
        <v>342-518</v>
      </c>
    </row>
    <row r="942" spans="1:6" hidden="1" x14ac:dyDescent="0.2">
      <c r="A942" s="26" t="s">
        <v>101</v>
      </c>
      <c r="B942" s="26">
        <v>342</v>
      </c>
      <c r="C942" s="131" t="s">
        <v>424</v>
      </c>
      <c r="D942" s="132" t="str">
        <f t="shared" si="130"/>
        <v>342-518 (2)</v>
      </c>
    </row>
    <row r="943" spans="1:6" hidden="1" x14ac:dyDescent="0.2">
      <c r="A943" s="26" t="s">
        <v>101</v>
      </c>
      <c r="B943" s="26">
        <v>342</v>
      </c>
      <c r="C943" s="131">
        <v>550</v>
      </c>
      <c r="D943" s="132" t="str">
        <f t="shared" si="130"/>
        <v>342-550</v>
      </c>
    </row>
    <row r="944" spans="1:6" hidden="1" x14ac:dyDescent="0.2">
      <c r="A944" s="26" t="s">
        <v>101</v>
      </c>
      <c r="B944" s="26">
        <v>342</v>
      </c>
      <c r="C944" s="131">
        <v>569</v>
      </c>
      <c r="D944" s="132" t="str">
        <f t="shared" si="130"/>
        <v>342-569</v>
      </c>
    </row>
    <row r="945" spans="1:6" hidden="1" x14ac:dyDescent="0.2">
      <c r="A945" s="26" t="s">
        <v>101</v>
      </c>
      <c r="B945" s="26">
        <v>342</v>
      </c>
      <c r="C945" s="131">
        <v>500</v>
      </c>
      <c r="D945" s="132" t="str">
        <f t="shared" si="130"/>
        <v>342-500</v>
      </c>
    </row>
    <row r="946" spans="1:6" hidden="1" x14ac:dyDescent="0.2">
      <c r="A946" s="26" t="s">
        <v>101</v>
      </c>
      <c r="B946" s="26">
        <v>342</v>
      </c>
      <c r="C946" s="131">
        <v>580</v>
      </c>
      <c r="D946" s="132" t="str">
        <f t="shared" si="130"/>
        <v>342-580</v>
      </c>
    </row>
    <row r="947" spans="1:6" hidden="1" x14ac:dyDescent="0.2">
      <c r="A947" s="26" t="s">
        <v>101</v>
      </c>
      <c r="B947" s="26">
        <v>342</v>
      </c>
      <c r="C947" s="131">
        <v>610</v>
      </c>
      <c r="D947" s="132" t="str">
        <f t="shared" si="130"/>
        <v>342-610</v>
      </c>
    </row>
    <row r="948" spans="1:6" hidden="1" x14ac:dyDescent="0.2">
      <c r="A948" s="26" t="s">
        <v>101</v>
      </c>
      <c r="B948" s="26">
        <v>342</v>
      </c>
      <c r="C948" s="131" t="s">
        <v>304</v>
      </c>
      <c r="D948" s="132" t="str">
        <f t="shared" si="130"/>
        <v>342-610 (2)</v>
      </c>
    </row>
    <row r="949" spans="1:6" hidden="1" x14ac:dyDescent="0.2">
      <c r="A949" s="26" t="s">
        <v>101</v>
      </c>
      <c r="B949" s="26">
        <v>342</v>
      </c>
      <c r="C949" s="131">
        <v>641</v>
      </c>
      <c r="D949" s="132" t="str">
        <f t="shared" si="118"/>
        <v>342-641</v>
      </c>
    </row>
    <row r="950" spans="1:6" hidden="1" x14ac:dyDescent="0.2">
      <c r="A950" s="26" t="s">
        <v>101</v>
      </c>
      <c r="B950" s="26">
        <v>342</v>
      </c>
      <c r="C950" s="131">
        <v>642</v>
      </c>
      <c r="D950" s="132" t="str">
        <f t="shared" si="118"/>
        <v>342-642</v>
      </c>
    </row>
    <row r="951" spans="1:6" hidden="1" x14ac:dyDescent="0.2">
      <c r="A951" s="26" t="s">
        <v>101</v>
      </c>
      <c r="B951" s="26">
        <v>342</v>
      </c>
      <c r="C951" s="131">
        <v>644</v>
      </c>
      <c r="D951" s="132" t="str">
        <f t="shared" si="118"/>
        <v>342-644</v>
      </c>
    </row>
    <row r="952" spans="1:6" hidden="1" x14ac:dyDescent="0.2">
      <c r="A952" s="26" t="s">
        <v>101</v>
      </c>
      <c r="B952" s="26">
        <v>342</v>
      </c>
      <c r="C952" s="131">
        <v>645</v>
      </c>
      <c r="D952" s="132" t="str">
        <f t="shared" si="118"/>
        <v>342-645</v>
      </c>
    </row>
    <row r="953" spans="1:6" hidden="1" x14ac:dyDescent="0.2">
      <c r="A953" s="26" t="s">
        <v>101</v>
      </c>
      <c r="B953" s="26">
        <v>342</v>
      </c>
      <c r="C953" s="131">
        <v>650</v>
      </c>
      <c r="D953" s="132" t="str">
        <f t="shared" si="118"/>
        <v>342-650</v>
      </c>
    </row>
    <row r="954" spans="1:6" hidden="1" x14ac:dyDescent="0.2">
      <c r="A954" s="26" t="s">
        <v>101</v>
      </c>
      <c r="B954" s="26">
        <v>342</v>
      </c>
      <c r="C954" s="131" t="s">
        <v>294</v>
      </c>
      <c r="D954" s="132" t="str">
        <f t="shared" si="118"/>
        <v>342-650 (2)</v>
      </c>
    </row>
    <row r="955" spans="1:6" hidden="1" x14ac:dyDescent="0.2">
      <c r="A955" s="26" t="s">
        <v>101</v>
      </c>
      <c r="B955" s="26">
        <v>342</v>
      </c>
      <c r="C955" s="131">
        <v>736</v>
      </c>
      <c r="D955" s="132" t="str">
        <f t="shared" ref="D955" si="131">B955&amp;"-"&amp;C955</f>
        <v>342-736</v>
      </c>
    </row>
    <row r="956" spans="1:6" hidden="1" x14ac:dyDescent="0.2">
      <c r="A956" s="26" t="s">
        <v>103</v>
      </c>
      <c r="B956" s="26">
        <v>344</v>
      </c>
      <c r="C956" s="131">
        <v>100</v>
      </c>
      <c r="D956" s="132" t="str">
        <f t="shared" si="118"/>
        <v>344-100</v>
      </c>
      <c r="E956" s="25">
        <v>72563</v>
      </c>
      <c r="F956" s="27" t="s">
        <v>524</v>
      </c>
    </row>
    <row r="957" spans="1:6" hidden="1" x14ac:dyDescent="0.2">
      <c r="A957" s="26" t="s">
        <v>103</v>
      </c>
      <c r="B957" s="26">
        <v>344</v>
      </c>
      <c r="C957" s="131">
        <v>320</v>
      </c>
      <c r="D957" s="132" t="str">
        <f t="shared" si="118"/>
        <v>344-320</v>
      </c>
    </row>
    <row r="958" spans="1:6" hidden="1" x14ac:dyDescent="0.2">
      <c r="A958" s="26" t="s">
        <v>103</v>
      </c>
      <c r="B958" s="26">
        <v>344</v>
      </c>
      <c r="C958" s="131">
        <v>330</v>
      </c>
      <c r="D958" s="132" t="str">
        <f t="shared" ref="D958" si="132">B958&amp;"-"&amp;C958</f>
        <v>344-330</v>
      </c>
    </row>
    <row r="959" spans="1:6" hidden="1" x14ac:dyDescent="0.2">
      <c r="A959" s="26" t="s">
        <v>103</v>
      </c>
      <c r="B959" s="26">
        <v>344</v>
      </c>
      <c r="C959" s="131">
        <v>350</v>
      </c>
      <c r="D959" s="132" t="str">
        <f t="shared" si="118"/>
        <v>344-350</v>
      </c>
    </row>
    <row r="960" spans="1:6" hidden="1" x14ac:dyDescent="0.2">
      <c r="A960" s="26" t="s">
        <v>103</v>
      </c>
      <c r="B960" s="26">
        <v>344</v>
      </c>
      <c r="C960" s="131" t="s">
        <v>423</v>
      </c>
      <c r="D960" s="132" t="str">
        <f t="shared" si="118"/>
        <v>344-350 (2)</v>
      </c>
    </row>
    <row r="961" spans="1:5" hidden="1" x14ac:dyDescent="0.2">
      <c r="A961" s="26" t="s">
        <v>103</v>
      </c>
      <c r="B961" s="26">
        <v>344</v>
      </c>
      <c r="C961" s="131">
        <v>300</v>
      </c>
      <c r="D961" s="132" t="str">
        <f t="shared" si="118"/>
        <v>344-300</v>
      </c>
    </row>
    <row r="962" spans="1:5" hidden="1" x14ac:dyDescent="0.2">
      <c r="A962" s="26" t="s">
        <v>103</v>
      </c>
      <c r="B962" s="26">
        <v>344</v>
      </c>
      <c r="C962" s="131">
        <v>400</v>
      </c>
      <c r="D962" s="132" t="str">
        <f t="shared" si="118"/>
        <v>344-400</v>
      </c>
    </row>
    <row r="963" spans="1:5" hidden="1" x14ac:dyDescent="0.2">
      <c r="A963" s="26" t="s">
        <v>103</v>
      </c>
      <c r="B963" s="26">
        <v>344</v>
      </c>
      <c r="C963" s="131">
        <v>518</v>
      </c>
      <c r="D963" s="132" t="str">
        <f t="shared" ref="D963:D970" si="133">B963&amp;"-"&amp;C963</f>
        <v>344-518</v>
      </c>
    </row>
    <row r="964" spans="1:5" hidden="1" x14ac:dyDescent="0.2">
      <c r="A964" s="26" t="s">
        <v>103</v>
      </c>
      <c r="B964" s="26">
        <v>344</v>
      </c>
      <c r="C964" s="131" t="s">
        <v>424</v>
      </c>
      <c r="D964" s="132" t="str">
        <f t="shared" si="133"/>
        <v>344-518 (2)</v>
      </c>
    </row>
    <row r="965" spans="1:5" hidden="1" x14ac:dyDescent="0.2">
      <c r="A965" s="26" t="s">
        <v>103</v>
      </c>
      <c r="B965" s="26">
        <v>344</v>
      </c>
      <c r="C965" s="131">
        <v>550</v>
      </c>
      <c r="D965" s="132" t="str">
        <f t="shared" si="133"/>
        <v>344-550</v>
      </c>
    </row>
    <row r="966" spans="1:5" hidden="1" x14ac:dyDescent="0.2">
      <c r="A966" s="26" t="s">
        <v>103</v>
      </c>
      <c r="B966" s="26">
        <v>344</v>
      </c>
      <c r="C966" s="131">
        <v>569</v>
      </c>
      <c r="D966" s="132" t="str">
        <f t="shared" si="133"/>
        <v>344-569</v>
      </c>
    </row>
    <row r="967" spans="1:5" hidden="1" x14ac:dyDescent="0.2">
      <c r="A967" s="26" t="s">
        <v>103</v>
      </c>
      <c r="B967" s="26">
        <v>344</v>
      </c>
      <c r="C967" s="131">
        <v>500</v>
      </c>
      <c r="D967" s="132" t="str">
        <f t="shared" si="133"/>
        <v>344-500</v>
      </c>
    </row>
    <row r="968" spans="1:5" hidden="1" x14ac:dyDescent="0.2">
      <c r="A968" s="26" t="s">
        <v>103</v>
      </c>
      <c r="B968" s="26">
        <v>344</v>
      </c>
      <c r="C968" s="131">
        <v>580</v>
      </c>
      <c r="D968" s="132" t="str">
        <f t="shared" si="133"/>
        <v>344-580</v>
      </c>
    </row>
    <row r="969" spans="1:5" hidden="1" x14ac:dyDescent="0.2">
      <c r="A969" s="26" t="s">
        <v>103</v>
      </c>
      <c r="B969" s="26">
        <v>344</v>
      </c>
      <c r="C969" s="131">
        <v>610</v>
      </c>
      <c r="D969" s="132" t="str">
        <f t="shared" si="133"/>
        <v>344-610</v>
      </c>
    </row>
    <row r="970" spans="1:5" hidden="1" x14ac:dyDescent="0.2">
      <c r="A970" s="26" t="s">
        <v>103</v>
      </c>
      <c r="B970" s="26">
        <v>344</v>
      </c>
      <c r="C970" s="131" t="s">
        <v>304</v>
      </c>
      <c r="D970" s="132" t="str">
        <f t="shared" si="133"/>
        <v>344-610 (2)</v>
      </c>
    </row>
    <row r="971" spans="1:5" hidden="1" x14ac:dyDescent="0.2">
      <c r="A971" s="26" t="s">
        <v>103</v>
      </c>
      <c r="B971" s="26">
        <v>344</v>
      </c>
      <c r="C971" s="131">
        <v>641</v>
      </c>
      <c r="D971" s="132" t="str">
        <f t="shared" si="118"/>
        <v>344-641</v>
      </c>
    </row>
    <row r="972" spans="1:5" hidden="1" x14ac:dyDescent="0.2">
      <c r="A972" s="26" t="s">
        <v>103</v>
      </c>
      <c r="B972" s="26">
        <v>344</v>
      </c>
      <c r="C972" s="131">
        <v>642</v>
      </c>
      <c r="D972" s="132" t="str">
        <f t="shared" si="118"/>
        <v>344-642</v>
      </c>
    </row>
    <row r="973" spans="1:5" hidden="1" x14ac:dyDescent="0.2">
      <c r="A973" s="26" t="s">
        <v>103</v>
      </c>
      <c r="B973" s="26">
        <v>344</v>
      </c>
      <c r="C973" s="131">
        <v>644</v>
      </c>
      <c r="D973" s="132" t="str">
        <f t="shared" si="118"/>
        <v>344-644</v>
      </c>
      <c r="E973" s="25">
        <v>500</v>
      </c>
    </row>
    <row r="974" spans="1:5" hidden="1" x14ac:dyDescent="0.2">
      <c r="A974" s="26" t="s">
        <v>103</v>
      </c>
      <c r="B974" s="26">
        <v>344</v>
      </c>
      <c r="C974" s="131">
        <v>645</v>
      </c>
      <c r="D974" s="132" t="str">
        <f t="shared" si="118"/>
        <v>344-645</v>
      </c>
    </row>
    <row r="975" spans="1:5" hidden="1" x14ac:dyDescent="0.2">
      <c r="A975" s="26" t="s">
        <v>103</v>
      </c>
      <c r="B975" s="26">
        <v>344</v>
      </c>
      <c r="C975" s="131">
        <v>650</v>
      </c>
      <c r="D975" s="132" t="str">
        <f t="shared" si="118"/>
        <v>344-650</v>
      </c>
    </row>
    <row r="976" spans="1:5" hidden="1" x14ac:dyDescent="0.2">
      <c r="A976" s="26" t="s">
        <v>103</v>
      </c>
      <c r="B976" s="26">
        <v>344</v>
      </c>
      <c r="C976" s="131" t="s">
        <v>294</v>
      </c>
      <c r="D976" s="132" t="str">
        <f t="shared" si="118"/>
        <v>344-650 (2)</v>
      </c>
    </row>
    <row r="977" spans="1:6" hidden="1" x14ac:dyDescent="0.2">
      <c r="A977" s="26" t="s">
        <v>103</v>
      </c>
      <c r="B977" s="26">
        <v>344</v>
      </c>
      <c r="C977" s="131">
        <v>736</v>
      </c>
      <c r="D977" s="132" t="str">
        <f t="shared" ref="D977" si="134">B977&amp;"-"&amp;C977</f>
        <v>344-736</v>
      </c>
    </row>
    <row r="978" spans="1:6" hidden="1" x14ac:dyDescent="0.2">
      <c r="A978" s="26" t="s">
        <v>106</v>
      </c>
      <c r="B978" s="26">
        <v>346</v>
      </c>
      <c r="C978" s="131">
        <v>100</v>
      </c>
      <c r="D978" s="132" t="str">
        <f t="shared" si="118"/>
        <v>346-100</v>
      </c>
      <c r="E978" s="25">
        <v>43746</v>
      </c>
      <c r="F978" s="27" t="s">
        <v>525</v>
      </c>
    </row>
    <row r="979" spans="1:6" hidden="1" x14ac:dyDescent="0.2">
      <c r="A979" s="26" t="s">
        <v>106</v>
      </c>
      <c r="B979" s="26">
        <v>346</v>
      </c>
      <c r="C979" s="131">
        <v>320</v>
      </c>
      <c r="D979" s="132" t="str">
        <f t="shared" ref="D979:D1093" si="135">B979&amp;"-"&amp;C979</f>
        <v>346-320</v>
      </c>
    </row>
    <row r="980" spans="1:6" hidden="1" x14ac:dyDescent="0.2">
      <c r="A980" s="26" t="s">
        <v>106</v>
      </c>
      <c r="B980" s="26">
        <v>346</v>
      </c>
      <c r="C980" s="131">
        <v>330</v>
      </c>
      <c r="D980" s="132" t="str">
        <f t="shared" ref="D980" si="136">B980&amp;"-"&amp;C980</f>
        <v>346-330</v>
      </c>
    </row>
    <row r="981" spans="1:6" hidden="1" x14ac:dyDescent="0.2">
      <c r="A981" s="26" t="s">
        <v>106</v>
      </c>
      <c r="B981" s="26">
        <v>346</v>
      </c>
      <c r="C981" s="131">
        <v>350</v>
      </c>
      <c r="D981" s="132" t="str">
        <f t="shared" si="135"/>
        <v>346-350</v>
      </c>
    </row>
    <row r="982" spans="1:6" hidden="1" x14ac:dyDescent="0.2">
      <c r="A982" s="26" t="s">
        <v>106</v>
      </c>
      <c r="B982" s="26">
        <v>346</v>
      </c>
      <c r="C982" s="131" t="s">
        <v>423</v>
      </c>
      <c r="D982" s="132" t="str">
        <f t="shared" si="135"/>
        <v>346-350 (2)</v>
      </c>
    </row>
    <row r="983" spans="1:6" hidden="1" x14ac:dyDescent="0.2">
      <c r="A983" s="26" t="s">
        <v>106</v>
      </c>
      <c r="B983" s="26">
        <v>346</v>
      </c>
      <c r="C983" s="131">
        <v>300</v>
      </c>
      <c r="D983" s="132" t="str">
        <f t="shared" si="135"/>
        <v>346-300</v>
      </c>
    </row>
    <row r="984" spans="1:6" hidden="1" x14ac:dyDescent="0.2">
      <c r="A984" s="26" t="s">
        <v>106</v>
      </c>
      <c r="B984" s="26">
        <v>346</v>
      </c>
      <c r="C984" s="131">
        <v>400</v>
      </c>
      <c r="D984" s="132" t="str">
        <f t="shared" si="135"/>
        <v>346-400</v>
      </c>
    </row>
    <row r="985" spans="1:6" hidden="1" x14ac:dyDescent="0.2">
      <c r="A985" s="26" t="s">
        <v>106</v>
      </c>
      <c r="B985" s="26">
        <v>346</v>
      </c>
      <c r="C985" s="131">
        <v>518</v>
      </c>
      <c r="D985" s="132" t="str">
        <f t="shared" ref="D985:D992" si="137">B985&amp;"-"&amp;C985</f>
        <v>346-518</v>
      </c>
    </row>
    <row r="986" spans="1:6" hidden="1" x14ac:dyDescent="0.2">
      <c r="A986" s="26" t="s">
        <v>106</v>
      </c>
      <c r="B986" s="26">
        <v>346</v>
      </c>
      <c r="C986" s="131" t="s">
        <v>424</v>
      </c>
      <c r="D986" s="132" t="str">
        <f t="shared" si="137"/>
        <v>346-518 (2)</v>
      </c>
    </row>
    <row r="987" spans="1:6" hidden="1" x14ac:dyDescent="0.2">
      <c r="A987" s="26" t="s">
        <v>106</v>
      </c>
      <c r="B987" s="26">
        <v>346</v>
      </c>
      <c r="C987" s="131">
        <v>550</v>
      </c>
      <c r="D987" s="132" t="str">
        <f t="shared" si="137"/>
        <v>346-550</v>
      </c>
    </row>
    <row r="988" spans="1:6" hidden="1" x14ac:dyDescent="0.2">
      <c r="A988" s="26" t="s">
        <v>106</v>
      </c>
      <c r="B988" s="26">
        <v>346</v>
      </c>
      <c r="C988" s="131">
        <v>569</v>
      </c>
      <c r="D988" s="132" t="str">
        <f t="shared" si="137"/>
        <v>346-569</v>
      </c>
    </row>
    <row r="989" spans="1:6" hidden="1" x14ac:dyDescent="0.2">
      <c r="A989" s="26" t="s">
        <v>106</v>
      </c>
      <c r="B989" s="26">
        <v>346</v>
      </c>
      <c r="C989" s="131">
        <v>500</v>
      </c>
      <c r="D989" s="132" t="str">
        <f t="shared" si="137"/>
        <v>346-500</v>
      </c>
    </row>
    <row r="990" spans="1:6" hidden="1" x14ac:dyDescent="0.2">
      <c r="A990" s="26" t="s">
        <v>106</v>
      </c>
      <c r="B990" s="26">
        <v>346</v>
      </c>
      <c r="C990" s="131">
        <v>580</v>
      </c>
      <c r="D990" s="132" t="str">
        <f t="shared" si="137"/>
        <v>346-580</v>
      </c>
    </row>
    <row r="991" spans="1:6" hidden="1" x14ac:dyDescent="0.2">
      <c r="A991" s="26" t="s">
        <v>106</v>
      </c>
      <c r="B991" s="26">
        <v>346</v>
      </c>
      <c r="C991" s="131">
        <v>610</v>
      </c>
      <c r="D991" s="132" t="str">
        <f t="shared" si="137"/>
        <v>346-610</v>
      </c>
    </row>
    <row r="992" spans="1:6" hidden="1" x14ac:dyDescent="0.2">
      <c r="A992" s="26" t="s">
        <v>106</v>
      </c>
      <c r="B992" s="26">
        <v>346</v>
      </c>
      <c r="C992" s="131" t="s">
        <v>304</v>
      </c>
      <c r="D992" s="132" t="str">
        <f t="shared" si="137"/>
        <v>346-610 (2)</v>
      </c>
    </row>
    <row r="993" spans="1:6" hidden="1" x14ac:dyDescent="0.2">
      <c r="A993" s="26" t="s">
        <v>106</v>
      </c>
      <c r="B993" s="26">
        <v>346</v>
      </c>
      <c r="C993" s="131">
        <v>641</v>
      </c>
      <c r="D993" s="132" t="str">
        <f t="shared" si="135"/>
        <v>346-641</v>
      </c>
    </row>
    <row r="994" spans="1:6" hidden="1" x14ac:dyDescent="0.2">
      <c r="A994" s="26" t="s">
        <v>106</v>
      </c>
      <c r="B994" s="26">
        <v>346</v>
      </c>
      <c r="C994" s="131">
        <v>642</v>
      </c>
      <c r="D994" s="132" t="str">
        <f t="shared" si="135"/>
        <v>346-642</v>
      </c>
    </row>
    <row r="995" spans="1:6" hidden="1" x14ac:dyDescent="0.2">
      <c r="A995" s="26" t="s">
        <v>106</v>
      </c>
      <c r="B995" s="26">
        <v>346</v>
      </c>
      <c r="C995" s="131">
        <v>644</v>
      </c>
      <c r="D995" s="132" t="str">
        <f t="shared" si="135"/>
        <v>346-644</v>
      </c>
    </row>
    <row r="996" spans="1:6" hidden="1" x14ac:dyDescent="0.2">
      <c r="A996" s="26" t="s">
        <v>106</v>
      </c>
      <c r="B996" s="26">
        <v>346</v>
      </c>
      <c r="C996" s="131">
        <v>645</v>
      </c>
      <c r="D996" s="132" t="str">
        <f t="shared" si="135"/>
        <v>346-645</v>
      </c>
    </row>
    <row r="997" spans="1:6" hidden="1" x14ac:dyDescent="0.2">
      <c r="A997" s="26" t="s">
        <v>106</v>
      </c>
      <c r="B997" s="26">
        <v>346</v>
      </c>
      <c r="C997" s="131">
        <v>650</v>
      </c>
      <c r="D997" s="132" t="str">
        <f t="shared" si="135"/>
        <v>346-650</v>
      </c>
    </row>
    <row r="998" spans="1:6" hidden="1" x14ac:dyDescent="0.2">
      <c r="A998" s="26" t="s">
        <v>106</v>
      </c>
      <c r="B998" s="26">
        <v>346</v>
      </c>
      <c r="C998" s="131" t="s">
        <v>294</v>
      </c>
      <c r="D998" s="132" t="str">
        <f t="shared" si="135"/>
        <v>346-650 (2)</v>
      </c>
    </row>
    <row r="999" spans="1:6" hidden="1" x14ac:dyDescent="0.2">
      <c r="A999" s="26" t="s">
        <v>106</v>
      </c>
      <c r="B999" s="26">
        <v>346</v>
      </c>
      <c r="C999" s="131">
        <v>736</v>
      </c>
      <c r="D999" s="132" t="str">
        <f t="shared" ref="D999" si="138">B999&amp;"-"&amp;C999</f>
        <v>346-736</v>
      </c>
    </row>
    <row r="1000" spans="1:6" hidden="1" x14ac:dyDescent="0.2">
      <c r="A1000" s="26" t="s">
        <v>109</v>
      </c>
      <c r="B1000" s="26">
        <v>350</v>
      </c>
      <c r="C1000" s="131">
        <v>100</v>
      </c>
      <c r="D1000" s="132" t="str">
        <f t="shared" si="135"/>
        <v>350-100</v>
      </c>
      <c r="E1000" s="25">
        <v>36000</v>
      </c>
      <c r="F1000" s="27" t="s">
        <v>472</v>
      </c>
    </row>
    <row r="1001" spans="1:6" hidden="1" x14ac:dyDescent="0.2">
      <c r="A1001" s="26" t="s">
        <v>109</v>
      </c>
      <c r="B1001" s="26">
        <v>350</v>
      </c>
      <c r="C1001" s="131">
        <v>320</v>
      </c>
      <c r="D1001" s="132" t="str">
        <f t="shared" si="135"/>
        <v>350-320</v>
      </c>
    </row>
    <row r="1002" spans="1:6" hidden="1" x14ac:dyDescent="0.2">
      <c r="A1002" s="26" t="s">
        <v>109</v>
      </c>
      <c r="B1002" s="26">
        <v>350</v>
      </c>
      <c r="C1002" s="131">
        <v>330</v>
      </c>
      <c r="D1002" s="132" t="str">
        <f t="shared" ref="D1002" si="139">B1002&amp;"-"&amp;C1002</f>
        <v>350-330</v>
      </c>
    </row>
    <row r="1003" spans="1:6" hidden="1" x14ac:dyDescent="0.2">
      <c r="A1003" s="26" t="s">
        <v>109</v>
      </c>
      <c r="B1003" s="26">
        <v>350</v>
      </c>
      <c r="C1003" s="131">
        <v>350</v>
      </c>
      <c r="D1003" s="132" t="str">
        <f t="shared" si="135"/>
        <v>350-350</v>
      </c>
    </row>
    <row r="1004" spans="1:6" hidden="1" x14ac:dyDescent="0.2">
      <c r="A1004" s="26" t="s">
        <v>109</v>
      </c>
      <c r="B1004" s="26">
        <v>350</v>
      </c>
      <c r="C1004" s="131" t="s">
        <v>423</v>
      </c>
      <c r="D1004" s="132" t="str">
        <f t="shared" si="135"/>
        <v>350-350 (2)</v>
      </c>
    </row>
    <row r="1005" spans="1:6" hidden="1" x14ac:dyDescent="0.2">
      <c r="A1005" s="26" t="s">
        <v>109</v>
      </c>
      <c r="B1005" s="26">
        <v>350</v>
      </c>
      <c r="C1005" s="131">
        <v>300</v>
      </c>
      <c r="D1005" s="132" t="str">
        <f t="shared" si="135"/>
        <v>350-300</v>
      </c>
    </row>
    <row r="1006" spans="1:6" hidden="1" x14ac:dyDescent="0.2">
      <c r="A1006" s="26" t="s">
        <v>109</v>
      </c>
      <c r="B1006" s="26">
        <v>350</v>
      </c>
      <c r="C1006" s="131">
        <v>400</v>
      </c>
      <c r="D1006" s="132" t="str">
        <f t="shared" si="135"/>
        <v>350-400</v>
      </c>
    </row>
    <row r="1007" spans="1:6" hidden="1" x14ac:dyDescent="0.2">
      <c r="A1007" s="26" t="s">
        <v>109</v>
      </c>
      <c r="B1007" s="26">
        <v>350</v>
      </c>
      <c r="C1007" s="131">
        <v>518</v>
      </c>
      <c r="D1007" s="132" t="str">
        <f t="shared" ref="D1007:D1014" si="140">B1007&amp;"-"&amp;C1007</f>
        <v>350-518</v>
      </c>
      <c r="E1007" s="25">
        <v>4000</v>
      </c>
      <c r="F1007" s="27" t="s">
        <v>526</v>
      </c>
    </row>
    <row r="1008" spans="1:6" hidden="1" x14ac:dyDescent="0.2">
      <c r="A1008" s="26" t="s">
        <v>109</v>
      </c>
      <c r="B1008" s="26">
        <v>350</v>
      </c>
      <c r="C1008" s="131" t="s">
        <v>424</v>
      </c>
      <c r="D1008" s="132" t="str">
        <f t="shared" si="140"/>
        <v>350-518 (2)</v>
      </c>
    </row>
    <row r="1009" spans="1:6" hidden="1" x14ac:dyDescent="0.2">
      <c r="A1009" s="26" t="s">
        <v>109</v>
      </c>
      <c r="B1009" s="26">
        <v>350</v>
      </c>
      <c r="C1009" s="131">
        <v>550</v>
      </c>
      <c r="D1009" s="132" t="str">
        <f t="shared" si="140"/>
        <v>350-550</v>
      </c>
    </row>
    <row r="1010" spans="1:6" hidden="1" x14ac:dyDescent="0.2">
      <c r="A1010" s="26" t="s">
        <v>109</v>
      </c>
      <c r="B1010" s="26">
        <v>350</v>
      </c>
      <c r="C1010" s="131">
        <v>569</v>
      </c>
      <c r="D1010" s="132" t="str">
        <f t="shared" si="140"/>
        <v>350-569</v>
      </c>
    </row>
    <row r="1011" spans="1:6" hidden="1" x14ac:dyDescent="0.2">
      <c r="A1011" s="26" t="s">
        <v>109</v>
      </c>
      <c r="B1011" s="26">
        <v>350</v>
      </c>
      <c r="C1011" s="131">
        <v>500</v>
      </c>
      <c r="D1011" s="132" t="str">
        <f t="shared" si="140"/>
        <v>350-500</v>
      </c>
    </row>
    <row r="1012" spans="1:6" hidden="1" x14ac:dyDescent="0.2">
      <c r="A1012" s="26" t="s">
        <v>109</v>
      </c>
      <c r="B1012" s="26">
        <v>350</v>
      </c>
      <c r="C1012" s="131">
        <v>580</v>
      </c>
      <c r="D1012" s="132" t="str">
        <f t="shared" si="140"/>
        <v>350-580</v>
      </c>
    </row>
    <row r="1013" spans="1:6" hidden="1" x14ac:dyDescent="0.2">
      <c r="A1013" s="26" t="s">
        <v>109</v>
      </c>
      <c r="B1013" s="26">
        <v>350</v>
      </c>
      <c r="C1013" s="131">
        <v>610</v>
      </c>
      <c r="D1013" s="132" t="str">
        <f t="shared" si="140"/>
        <v>350-610</v>
      </c>
      <c r="E1013" s="25">
        <v>500</v>
      </c>
      <c r="F1013" s="27" t="s">
        <v>527</v>
      </c>
    </row>
    <row r="1014" spans="1:6" hidden="1" x14ac:dyDescent="0.2">
      <c r="A1014" s="26" t="s">
        <v>109</v>
      </c>
      <c r="B1014" s="26">
        <v>350</v>
      </c>
      <c r="C1014" s="131" t="s">
        <v>304</v>
      </c>
      <c r="D1014" s="132" t="str">
        <f t="shared" si="140"/>
        <v>350-610 (2)</v>
      </c>
    </row>
    <row r="1015" spans="1:6" hidden="1" x14ac:dyDescent="0.2">
      <c r="A1015" s="26" t="s">
        <v>109</v>
      </c>
      <c r="B1015" s="26">
        <v>350</v>
      </c>
      <c r="C1015" s="131">
        <v>641</v>
      </c>
      <c r="D1015" s="132" t="str">
        <f t="shared" si="135"/>
        <v>350-641</v>
      </c>
      <c r="E1015" s="25">
        <v>600</v>
      </c>
    </row>
    <row r="1016" spans="1:6" hidden="1" x14ac:dyDescent="0.2">
      <c r="A1016" s="26" t="s">
        <v>109</v>
      </c>
      <c r="B1016" s="26">
        <v>350</v>
      </c>
      <c r="C1016" s="131">
        <v>642</v>
      </c>
      <c r="D1016" s="132" t="str">
        <f t="shared" si="135"/>
        <v>350-642</v>
      </c>
      <c r="E1016" s="25">
        <v>3500</v>
      </c>
    </row>
    <row r="1017" spans="1:6" hidden="1" x14ac:dyDescent="0.2">
      <c r="A1017" s="26" t="s">
        <v>109</v>
      </c>
      <c r="B1017" s="26">
        <v>350</v>
      </c>
      <c r="C1017" s="131">
        <v>644</v>
      </c>
      <c r="D1017" s="132" t="str">
        <f t="shared" si="135"/>
        <v>350-644</v>
      </c>
      <c r="E1017" s="25">
        <v>1000</v>
      </c>
    </row>
    <row r="1018" spans="1:6" hidden="1" x14ac:dyDescent="0.2">
      <c r="A1018" s="26" t="s">
        <v>109</v>
      </c>
      <c r="B1018" s="26">
        <v>350</v>
      </c>
      <c r="C1018" s="131">
        <v>645</v>
      </c>
      <c r="D1018" s="132" t="str">
        <f t="shared" si="135"/>
        <v>350-645</v>
      </c>
    </row>
    <row r="1019" spans="1:6" hidden="1" x14ac:dyDescent="0.2">
      <c r="A1019" s="26" t="s">
        <v>109</v>
      </c>
      <c r="B1019" s="26">
        <v>350</v>
      </c>
      <c r="C1019" s="131">
        <v>650</v>
      </c>
      <c r="D1019" s="132" t="str">
        <f t="shared" si="135"/>
        <v>350-650</v>
      </c>
      <c r="E1019" s="25">
        <v>1000</v>
      </c>
      <c r="F1019" s="27" t="s">
        <v>528</v>
      </c>
    </row>
    <row r="1020" spans="1:6" hidden="1" x14ac:dyDescent="0.2">
      <c r="A1020" s="26" t="s">
        <v>109</v>
      </c>
      <c r="B1020" s="26">
        <v>350</v>
      </c>
      <c r="C1020" s="131" t="s">
        <v>294</v>
      </c>
      <c r="D1020" s="132" t="str">
        <f t="shared" si="135"/>
        <v>350-650 (2)</v>
      </c>
    </row>
    <row r="1021" spans="1:6" hidden="1" x14ac:dyDescent="0.2">
      <c r="A1021" s="26" t="s">
        <v>109</v>
      </c>
      <c r="B1021" s="26">
        <v>350</v>
      </c>
      <c r="C1021" s="131">
        <v>736</v>
      </c>
      <c r="D1021" s="132" t="str">
        <f t="shared" ref="D1021" si="141">B1021&amp;"-"&amp;C1021</f>
        <v>350-736</v>
      </c>
    </row>
    <row r="1022" spans="1:6" hidden="1" x14ac:dyDescent="0.2">
      <c r="A1022" s="26" t="s">
        <v>112</v>
      </c>
      <c r="B1022" s="26">
        <v>354</v>
      </c>
      <c r="C1022" s="131">
        <v>100</v>
      </c>
      <c r="D1022" s="132" t="str">
        <f t="shared" si="135"/>
        <v>354-100</v>
      </c>
      <c r="E1022" s="25">
        <v>27000</v>
      </c>
      <c r="F1022" s="27" t="s">
        <v>529</v>
      </c>
    </row>
    <row r="1023" spans="1:6" hidden="1" x14ac:dyDescent="0.2">
      <c r="A1023" s="26" t="s">
        <v>112</v>
      </c>
      <c r="B1023" s="26">
        <v>354</v>
      </c>
      <c r="C1023" s="131">
        <v>320</v>
      </c>
      <c r="D1023" s="132" t="str">
        <f t="shared" si="135"/>
        <v>354-320</v>
      </c>
    </row>
    <row r="1024" spans="1:6" hidden="1" x14ac:dyDescent="0.2">
      <c r="A1024" s="26" t="s">
        <v>112</v>
      </c>
      <c r="B1024" s="26">
        <v>354</v>
      </c>
      <c r="C1024" s="131">
        <v>330</v>
      </c>
      <c r="D1024" s="132" t="str">
        <f t="shared" ref="D1024" si="142">B1024&amp;"-"&amp;C1024</f>
        <v>354-330</v>
      </c>
      <c r="E1024" s="25">
        <v>600</v>
      </c>
      <c r="F1024" s="27" t="s">
        <v>530</v>
      </c>
    </row>
    <row r="1025" spans="1:5" hidden="1" x14ac:dyDescent="0.2">
      <c r="A1025" s="26" t="s">
        <v>112</v>
      </c>
      <c r="B1025" s="26">
        <v>354</v>
      </c>
      <c r="C1025" s="131">
        <v>350</v>
      </c>
      <c r="D1025" s="132" t="str">
        <f t="shared" si="135"/>
        <v>354-350</v>
      </c>
    </row>
    <row r="1026" spans="1:5" hidden="1" x14ac:dyDescent="0.2">
      <c r="A1026" s="26" t="s">
        <v>112</v>
      </c>
      <c r="B1026" s="26">
        <v>354</v>
      </c>
      <c r="C1026" s="131" t="s">
        <v>423</v>
      </c>
      <c r="D1026" s="132" t="str">
        <f t="shared" si="135"/>
        <v>354-350 (2)</v>
      </c>
    </row>
    <row r="1027" spans="1:5" hidden="1" x14ac:dyDescent="0.2">
      <c r="A1027" s="26" t="s">
        <v>112</v>
      </c>
      <c r="B1027" s="26">
        <v>354</v>
      </c>
      <c r="C1027" s="131">
        <v>300</v>
      </c>
      <c r="D1027" s="132" t="str">
        <f t="shared" si="135"/>
        <v>354-300</v>
      </c>
    </row>
    <row r="1028" spans="1:5" hidden="1" x14ac:dyDescent="0.2">
      <c r="A1028" s="26" t="s">
        <v>112</v>
      </c>
      <c r="B1028" s="26">
        <v>354</v>
      </c>
      <c r="C1028" s="131">
        <v>400</v>
      </c>
      <c r="D1028" s="132" t="str">
        <f t="shared" si="135"/>
        <v>354-400</v>
      </c>
    </row>
    <row r="1029" spans="1:5" hidden="1" x14ac:dyDescent="0.2">
      <c r="A1029" s="26" t="s">
        <v>112</v>
      </c>
      <c r="B1029" s="26">
        <v>354</v>
      </c>
      <c r="C1029" s="131">
        <v>518</v>
      </c>
      <c r="D1029" s="132" t="str">
        <f t="shared" ref="D1029:D1036" si="143">B1029&amp;"-"&amp;C1029</f>
        <v>354-518</v>
      </c>
    </row>
    <row r="1030" spans="1:5" hidden="1" x14ac:dyDescent="0.2">
      <c r="A1030" s="26" t="s">
        <v>112</v>
      </c>
      <c r="B1030" s="26">
        <v>354</v>
      </c>
      <c r="C1030" s="131" t="s">
        <v>424</v>
      </c>
      <c r="D1030" s="132" t="str">
        <f t="shared" si="143"/>
        <v>354-518 (2)</v>
      </c>
    </row>
    <row r="1031" spans="1:5" hidden="1" x14ac:dyDescent="0.2">
      <c r="A1031" s="26" t="s">
        <v>112</v>
      </c>
      <c r="B1031" s="26">
        <v>354</v>
      </c>
      <c r="C1031" s="131">
        <v>550</v>
      </c>
      <c r="D1031" s="132" t="str">
        <f t="shared" si="143"/>
        <v>354-550</v>
      </c>
      <c r="E1031" s="25">
        <v>681</v>
      </c>
    </row>
    <row r="1032" spans="1:5" hidden="1" x14ac:dyDescent="0.2">
      <c r="A1032" s="26" t="s">
        <v>112</v>
      </c>
      <c r="B1032" s="26">
        <v>354</v>
      </c>
      <c r="C1032" s="131">
        <v>569</v>
      </c>
      <c r="D1032" s="132" t="str">
        <f t="shared" si="143"/>
        <v>354-569</v>
      </c>
    </row>
    <row r="1033" spans="1:5" hidden="1" x14ac:dyDescent="0.2">
      <c r="A1033" s="26" t="s">
        <v>112</v>
      </c>
      <c r="B1033" s="26">
        <v>354</v>
      </c>
      <c r="C1033" s="131">
        <v>500</v>
      </c>
      <c r="D1033" s="132" t="str">
        <f t="shared" si="143"/>
        <v>354-500</v>
      </c>
    </row>
    <row r="1034" spans="1:5" hidden="1" x14ac:dyDescent="0.2">
      <c r="A1034" s="26" t="s">
        <v>112</v>
      </c>
      <c r="B1034" s="26">
        <v>354</v>
      </c>
      <c r="C1034" s="131">
        <v>580</v>
      </c>
      <c r="D1034" s="132" t="str">
        <f t="shared" si="143"/>
        <v>354-580</v>
      </c>
    </row>
    <row r="1035" spans="1:5" hidden="1" x14ac:dyDescent="0.2">
      <c r="A1035" s="26" t="s">
        <v>112</v>
      </c>
      <c r="B1035" s="26">
        <v>354</v>
      </c>
      <c r="C1035" s="131">
        <v>610</v>
      </c>
      <c r="D1035" s="132" t="str">
        <f t="shared" si="143"/>
        <v>354-610</v>
      </c>
      <c r="E1035" s="25">
        <v>1000</v>
      </c>
    </row>
    <row r="1036" spans="1:5" hidden="1" x14ac:dyDescent="0.2">
      <c r="A1036" s="26" t="s">
        <v>112</v>
      </c>
      <c r="B1036" s="26">
        <v>354</v>
      </c>
      <c r="C1036" s="131" t="s">
        <v>304</v>
      </c>
      <c r="D1036" s="132" t="str">
        <f t="shared" si="143"/>
        <v>354-610 (2)</v>
      </c>
    </row>
    <row r="1037" spans="1:5" hidden="1" x14ac:dyDescent="0.2">
      <c r="A1037" s="26" t="s">
        <v>112</v>
      </c>
      <c r="B1037" s="26">
        <v>354</v>
      </c>
      <c r="C1037" s="131">
        <v>641</v>
      </c>
      <c r="D1037" s="132" t="str">
        <f t="shared" si="135"/>
        <v>354-641</v>
      </c>
    </row>
    <row r="1038" spans="1:5" hidden="1" x14ac:dyDescent="0.2">
      <c r="A1038" s="26" t="s">
        <v>112</v>
      </c>
      <c r="B1038" s="26">
        <v>354</v>
      </c>
      <c r="C1038" s="131">
        <v>642</v>
      </c>
      <c r="D1038" s="132" t="str">
        <f t="shared" si="135"/>
        <v>354-642</v>
      </c>
      <c r="E1038" s="25">
        <v>3000</v>
      </c>
    </row>
    <row r="1039" spans="1:5" hidden="1" x14ac:dyDescent="0.2">
      <c r="A1039" s="26" t="s">
        <v>112</v>
      </c>
      <c r="B1039" s="26">
        <v>354</v>
      </c>
      <c r="C1039" s="131">
        <v>644</v>
      </c>
      <c r="D1039" s="132" t="str">
        <f t="shared" si="135"/>
        <v>354-644</v>
      </c>
      <c r="E1039" s="25">
        <v>1000</v>
      </c>
    </row>
    <row r="1040" spans="1:5" hidden="1" x14ac:dyDescent="0.2">
      <c r="A1040" s="26" t="s">
        <v>112</v>
      </c>
      <c r="B1040" s="26">
        <v>354</v>
      </c>
      <c r="C1040" s="131">
        <v>645</v>
      </c>
      <c r="D1040" s="132" t="str">
        <f t="shared" si="135"/>
        <v>354-645</v>
      </c>
    </row>
    <row r="1041" spans="1:6" hidden="1" x14ac:dyDescent="0.2">
      <c r="A1041" s="26" t="s">
        <v>112</v>
      </c>
      <c r="B1041" s="26">
        <v>354</v>
      </c>
      <c r="C1041" s="131">
        <v>650</v>
      </c>
      <c r="D1041" s="132" t="str">
        <f t="shared" si="135"/>
        <v>354-650</v>
      </c>
      <c r="E1041" s="25">
        <v>1000</v>
      </c>
    </row>
    <row r="1042" spans="1:6" hidden="1" x14ac:dyDescent="0.2">
      <c r="A1042" s="26" t="s">
        <v>112</v>
      </c>
      <c r="B1042" s="26">
        <v>354</v>
      </c>
      <c r="C1042" s="131" t="s">
        <v>294</v>
      </c>
      <c r="D1042" s="132" t="str">
        <f t="shared" si="135"/>
        <v>354-650 (2)</v>
      </c>
    </row>
    <row r="1043" spans="1:6" hidden="1" x14ac:dyDescent="0.2">
      <c r="A1043" s="26" t="s">
        <v>112</v>
      </c>
      <c r="B1043" s="26">
        <v>354</v>
      </c>
      <c r="C1043" s="131">
        <v>736</v>
      </c>
      <c r="D1043" s="132" t="str">
        <f t="shared" ref="D1043" si="144">B1043&amp;"-"&amp;C1043</f>
        <v>354-736</v>
      </c>
    </row>
    <row r="1044" spans="1:6" hidden="1" x14ac:dyDescent="0.2">
      <c r="A1044" s="26" t="s">
        <v>115</v>
      </c>
      <c r="B1044" s="26">
        <v>356</v>
      </c>
      <c r="C1044" s="131">
        <v>100</v>
      </c>
      <c r="D1044" s="132" t="str">
        <f t="shared" si="135"/>
        <v>356-100</v>
      </c>
      <c r="E1044" s="25">
        <v>49250</v>
      </c>
      <c r="F1044" s="27" t="s">
        <v>531</v>
      </c>
    </row>
    <row r="1045" spans="1:6" hidden="1" x14ac:dyDescent="0.2">
      <c r="A1045" s="26" t="s">
        <v>115</v>
      </c>
      <c r="B1045" s="26">
        <v>356</v>
      </c>
      <c r="C1045" s="131">
        <v>320</v>
      </c>
      <c r="D1045" s="132" t="str">
        <f t="shared" si="135"/>
        <v>356-320</v>
      </c>
    </row>
    <row r="1046" spans="1:6" hidden="1" x14ac:dyDescent="0.2">
      <c r="A1046" s="26" t="s">
        <v>115</v>
      </c>
      <c r="B1046" s="26">
        <v>356</v>
      </c>
      <c r="C1046" s="131">
        <v>330</v>
      </c>
      <c r="D1046" s="132" t="str">
        <f t="shared" ref="D1046" si="145">B1046&amp;"-"&amp;C1046</f>
        <v>356-330</v>
      </c>
    </row>
    <row r="1047" spans="1:6" hidden="1" x14ac:dyDescent="0.2">
      <c r="A1047" s="26" t="s">
        <v>115</v>
      </c>
      <c r="B1047" s="26">
        <v>356</v>
      </c>
      <c r="C1047" s="131">
        <v>350</v>
      </c>
      <c r="D1047" s="132" t="str">
        <f t="shared" si="135"/>
        <v>356-350</v>
      </c>
    </row>
    <row r="1048" spans="1:6" hidden="1" x14ac:dyDescent="0.2">
      <c r="A1048" s="26" t="s">
        <v>115</v>
      </c>
      <c r="B1048" s="26">
        <v>356</v>
      </c>
      <c r="C1048" s="131" t="s">
        <v>423</v>
      </c>
      <c r="D1048" s="132" t="str">
        <f t="shared" si="135"/>
        <v>356-350 (2)</v>
      </c>
    </row>
    <row r="1049" spans="1:6" hidden="1" x14ac:dyDescent="0.2">
      <c r="A1049" s="26" t="s">
        <v>115</v>
      </c>
      <c r="B1049" s="26">
        <v>356</v>
      </c>
      <c r="C1049" s="131">
        <v>300</v>
      </c>
      <c r="D1049" s="132" t="str">
        <f t="shared" si="135"/>
        <v>356-300</v>
      </c>
    </row>
    <row r="1050" spans="1:6" hidden="1" x14ac:dyDescent="0.2">
      <c r="A1050" s="26" t="s">
        <v>115</v>
      </c>
      <c r="B1050" s="26">
        <v>356</v>
      </c>
      <c r="C1050" s="131">
        <v>400</v>
      </c>
      <c r="D1050" s="132" t="str">
        <f t="shared" si="135"/>
        <v>356-400</v>
      </c>
    </row>
    <row r="1051" spans="1:6" hidden="1" x14ac:dyDescent="0.2">
      <c r="A1051" s="26" t="s">
        <v>115</v>
      </c>
      <c r="B1051" s="26">
        <v>356</v>
      </c>
      <c r="C1051" s="131">
        <v>518</v>
      </c>
      <c r="D1051" s="132" t="str">
        <f t="shared" ref="D1051:D1058" si="146">B1051&amp;"-"&amp;C1051</f>
        <v>356-518</v>
      </c>
    </row>
    <row r="1052" spans="1:6" hidden="1" x14ac:dyDescent="0.2">
      <c r="A1052" s="26" t="s">
        <v>115</v>
      </c>
      <c r="B1052" s="26">
        <v>356</v>
      </c>
      <c r="C1052" s="131" t="s">
        <v>424</v>
      </c>
      <c r="D1052" s="132" t="str">
        <f t="shared" si="146"/>
        <v>356-518 (2)</v>
      </c>
    </row>
    <row r="1053" spans="1:6" hidden="1" x14ac:dyDescent="0.2">
      <c r="A1053" s="26" t="s">
        <v>115</v>
      </c>
      <c r="B1053" s="26">
        <v>356</v>
      </c>
      <c r="C1053" s="131">
        <v>550</v>
      </c>
      <c r="D1053" s="132" t="str">
        <f t="shared" si="146"/>
        <v>356-550</v>
      </c>
    </row>
    <row r="1054" spans="1:6" hidden="1" x14ac:dyDescent="0.2">
      <c r="A1054" s="26" t="s">
        <v>115</v>
      </c>
      <c r="B1054" s="26">
        <v>356</v>
      </c>
      <c r="C1054" s="131">
        <v>569</v>
      </c>
      <c r="D1054" s="132" t="str">
        <f t="shared" si="146"/>
        <v>356-569</v>
      </c>
    </row>
    <row r="1055" spans="1:6" hidden="1" x14ac:dyDescent="0.2">
      <c r="A1055" s="26" t="s">
        <v>115</v>
      </c>
      <c r="B1055" s="26">
        <v>356</v>
      </c>
      <c r="C1055" s="131">
        <v>500</v>
      </c>
      <c r="D1055" s="132" t="str">
        <f t="shared" si="146"/>
        <v>356-500</v>
      </c>
    </row>
    <row r="1056" spans="1:6" hidden="1" x14ac:dyDescent="0.2">
      <c r="A1056" s="26" t="s">
        <v>115</v>
      </c>
      <c r="B1056" s="26">
        <v>356</v>
      </c>
      <c r="C1056" s="131">
        <v>580</v>
      </c>
      <c r="D1056" s="132" t="str">
        <f t="shared" si="146"/>
        <v>356-580</v>
      </c>
    </row>
    <row r="1057" spans="1:6" hidden="1" x14ac:dyDescent="0.2">
      <c r="A1057" s="26" t="s">
        <v>115</v>
      </c>
      <c r="B1057" s="26">
        <v>356</v>
      </c>
      <c r="C1057" s="131">
        <v>610</v>
      </c>
      <c r="D1057" s="132" t="str">
        <f t="shared" si="146"/>
        <v>356-610</v>
      </c>
    </row>
    <row r="1058" spans="1:6" hidden="1" x14ac:dyDescent="0.2">
      <c r="A1058" s="26" t="s">
        <v>115</v>
      </c>
      <c r="B1058" s="26">
        <v>356</v>
      </c>
      <c r="C1058" s="131" t="s">
        <v>304</v>
      </c>
      <c r="D1058" s="132" t="str">
        <f t="shared" si="146"/>
        <v>356-610 (2)</v>
      </c>
    </row>
    <row r="1059" spans="1:6" hidden="1" x14ac:dyDescent="0.2">
      <c r="A1059" s="26" t="s">
        <v>115</v>
      </c>
      <c r="B1059" s="26">
        <v>356</v>
      </c>
      <c r="C1059" s="131">
        <v>641</v>
      </c>
      <c r="D1059" s="132" t="str">
        <f t="shared" si="135"/>
        <v>356-641</v>
      </c>
    </row>
    <row r="1060" spans="1:6" hidden="1" x14ac:dyDescent="0.2">
      <c r="A1060" s="26" t="s">
        <v>115</v>
      </c>
      <c r="B1060" s="26">
        <v>356</v>
      </c>
      <c r="C1060" s="131">
        <v>642</v>
      </c>
      <c r="D1060" s="132" t="str">
        <f t="shared" si="135"/>
        <v>356-642</v>
      </c>
    </row>
    <row r="1061" spans="1:6" hidden="1" x14ac:dyDescent="0.2">
      <c r="A1061" s="26" t="s">
        <v>115</v>
      </c>
      <c r="B1061" s="26">
        <v>356</v>
      </c>
      <c r="C1061" s="131">
        <v>644</v>
      </c>
      <c r="D1061" s="132" t="str">
        <f t="shared" si="135"/>
        <v>356-644</v>
      </c>
    </row>
    <row r="1062" spans="1:6" hidden="1" x14ac:dyDescent="0.2">
      <c r="A1062" s="26" t="s">
        <v>115</v>
      </c>
      <c r="B1062" s="26">
        <v>356</v>
      </c>
      <c r="C1062" s="131">
        <v>645</v>
      </c>
      <c r="D1062" s="132" t="str">
        <f t="shared" si="135"/>
        <v>356-645</v>
      </c>
    </row>
    <row r="1063" spans="1:6" hidden="1" x14ac:dyDescent="0.2">
      <c r="A1063" s="26" t="s">
        <v>115</v>
      </c>
      <c r="B1063" s="26">
        <v>356</v>
      </c>
      <c r="C1063" s="131">
        <v>650</v>
      </c>
      <c r="D1063" s="132" t="str">
        <f t="shared" si="135"/>
        <v>356-650</v>
      </c>
      <c r="E1063" s="25">
        <v>1007</v>
      </c>
      <c r="F1063" s="27" t="s">
        <v>532</v>
      </c>
    </row>
    <row r="1064" spans="1:6" hidden="1" x14ac:dyDescent="0.2">
      <c r="A1064" s="26" t="s">
        <v>115</v>
      </c>
      <c r="B1064" s="26">
        <v>356</v>
      </c>
      <c r="C1064" s="131" t="s">
        <v>294</v>
      </c>
      <c r="D1064" s="132" t="str">
        <f t="shared" si="135"/>
        <v>356-650 (2)</v>
      </c>
    </row>
    <row r="1065" spans="1:6" hidden="1" x14ac:dyDescent="0.2">
      <c r="A1065" s="26" t="s">
        <v>115</v>
      </c>
      <c r="B1065" s="26">
        <v>356</v>
      </c>
      <c r="C1065" s="131">
        <v>736</v>
      </c>
      <c r="D1065" s="132" t="str">
        <f t="shared" ref="D1065" si="147">B1065&amp;"-"&amp;C1065</f>
        <v>356-736</v>
      </c>
    </row>
    <row r="1066" spans="1:6" hidden="1" x14ac:dyDescent="0.2">
      <c r="A1066" s="26" t="s">
        <v>118</v>
      </c>
      <c r="B1066" s="26">
        <v>360</v>
      </c>
      <c r="C1066" s="131">
        <v>100</v>
      </c>
      <c r="D1066" s="132" t="str">
        <f t="shared" si="135"/>
        <v>360-100</v>
      </c>
      <c r="E1066" s="25">
        <v>79663</v>
      </c>
      <c r="F1066" s="27" t="s">
        <v>501</v>
      </c>
    </row>
    <row r="1067" spans="1:6" hidden="1" x14ac:dyDescent="0.2">
      <c r="A1067" s="26" t="s">
        <v>118</v>
      </c>
      <c r="B1067" s="26">
        <v>360</v>
      </c>
      <c r="C1067" s="131">
        <v>320</v>
      </c>
      <c r="D1067" s="132" t="str">
        <f t="shared" si="135"/>
        <v>360-320</v>
      </c>
    </row>
    <row r="1068" spans="1:6" hidden="1" x14ac:dyDescent="0.2">
      <c r="A1068" s="26" t="s">
        <v>118</v>
      </c>
      <c r="B1068" s="26">
        <v>360</v>
      </c>
      <c r="C1068" s="131">
        <v>330</v>
      </c>
      <c r="D1068" s="132" t="str">
        <f t="shared" ref="D1068" si="148">B1068&amp;"-"&amp;C1068</f>
        <v>360-330</v>
      </c>
    </row>
    <row r="1069" spans="1:6" hidden="1" x14ac:dyDescent="0.2">
      <c r="A1069" s="26" t="s">
        <v>118</v>
      </c>
      <c r="B1069" s="26">
        <v>360</v>
      </c>
      <c r="C1069" s="131">
        <v>350</v>
      </c>
      <c r="D1069" s="132" t="str">
        <f t="shared" si="135"/>
        <v>360-350</v>
      </c>
    </row>
    <row r="1070" spans="1:6" hidden="1" x14ac:dyDescent="0.2">
      <c r="A1070" s="26" t="s">
        <v>118</v>
      </c>
      <c r="B1070" s="26">
        <v>360</v>
      </c>
      <c r="C1070" s="131" t="s">
        <v>423</v>
      </c>
      <c r="D1070" s="132" t="str">
        <f t="shared" si="135"/>
        <v>360-350 (2)</v>
      </c>
    </row>
    <row r="1071" spans="1:6" hidden="1" x14ac:dyDescent="0.2">
      <c r="A1071" s="26" t="s">
        <v>118</v>
      </c>
      <c r="B1071" s="26">
        <v>360</v>
      </c>
      <c r="C1071" s="131">
        <v>300</v>
      </c>
      <c r="D1071" s="132" t="str">
        <f t="shared" si="135"/>
        <v>360-300</v>
      </c>
    </row>
    <row r="1072" spans="1:6" hidden="1" x14ac:dyDescent="0.2">
      <c r="A1072" s="26" t="s">
        <v>118</v>
      </c>
      <c r="B1072" s="26">
        <v>360</v>
      </c>
      <c r="C1072" s="131">
        <v>400</v>
      </c>
      <c r="D1072" s="132" t="str">
        <f t="shared" si="135"/>
        <v>360-400</v>
      </c>
    </row>
    <row r="1073" spans="1:6" hidden="1" x14ac:dyDescent="0.2">
      <c r="A1073" s="26" t="s">
        <v>118</v>
      </c>
      <c r="B1073" s="26">
        <v>360</v>
      </c>
      <c r="C1073" s="131">
        <v>518</v>
      </c>
      <c r="D1073" s="132" t="str">
        <f t="shared" ref="D1073:D1080" si="149">B1073&amp;"-"&amp;C1073</f>
        <v>360-518</v>
      </c>
    </row>
    <row r="1074" spans="1:6" hidden="1" x14ac:dyDescent="0.2">
      <c r="A1074" s="26" t="s">
        <v>118</v>
      </c>
      <c r="B1074" s="26">
        <v>360</v>
      </c>
      <c r="C1074" s="131" t="s">
        <v>424</v>
      </c>
      <c r="D1074" s="132" t="str">
        <f t="shared" si="149"/>
        <v>360-518 (2)</v>
      </c>
    </row>
    <row r="1075" spans="1:6" hidden="1" x14ac:dyDescent="0.2">
      <c r="A1075" s="26" t="s">
        <v>118</v>
      </c>
      <c r="B1075" s="26">
        <v>360</v>
      </c>
      <c r="C1075" s="131">
        <v>550</v>
      </c>
      <c r="D1075" s="132" t="str">
        <f t="shared" si="149"/>
        <v>360-550</v>
      </c>
    </row>
    <row r="1076" spans="1:6" hidden="1" x14ac:dyDescent="0.2">
      <c r="A1076" s="26" t="s">
        <v>118</v>
      </c>
      <c r="B1076" s="26">
        <v>360</v>
      </c>
      <c r="C1076" s="131">
        <v>569</v>
      </c>
      <c r="D1076" s="132" t="str">
        <f t="shared" si="149"/>
        <v>360-569</v>
      </c>
    </row>
    <row r="1077" spans="1:6" hidden="1" x14ac:dyDescent="0.2">
      <c r="A1077" s="26" t="s">
        <v>118</v>
      </c>
      <c r="B1077" s="26">
        <v>360</v>
      </c>
      <c r="C1077" s="131">
        <v>500</v>
      </c>
      <c r="D1077" s="132" t="str">
        <f t="shared" si="149"/>
        <v>360-500</v>
      </c>
    </row>
    <row r="1078" spans="1:6" hidden="1" x14ac:dyDescent="0.2">
      <c r="A1078" s="26" t="s">
        <v>118</v>
      </c>
      <c r="B1078" s="26">
        <v>360</v>
      </c>
      <c r="C1078" s="131">
        <v>580</v>
      </c>
      <c r="D1078" s="132" t="str">
        <f t="shared" si="149"/>
        <v>360-580</v>
      </c>
    </row>
    <row r="1079" spans="1:6" hidden="1" x14ac:dyDescent="0.2">
      <c r="A1079" s="26" t="s">
        <v>118</v>
      </c>
      <c r="B1079" s="26">
        <v>360</v>
      </c>
      <c r="C1079" s="131">
        <v>610</v>
      </c>
      <c r="D1079" s="132" t="str">
        <f t="shared" si="149"/>
        <v>360-610</v>
      </c>
    </row>
    <row r="1080" spans="1:6" hidden="1" x14ac:dyDescent="0.2">
      <c r="A1080" s="26" t="s">
        <v>118</v>
      </c>
      <c r="B1080" s="26">
        <v>360</v>
      </c>
      <c r="C1080" s="131" t="s">
        <v>304</v>
      </c>
      <c r="D1080" s="132" t="str">
        <f t="shared" si="149"/>
        <v>360-610 (2)</v>
      </c>
    </row>
    <row r="1081" spans="1:6" hidden="1" x14ac:dyDescent="0.2">
      <c r="A1081" s="26" t="s">
        <v>118</v>
      </c>
      <c r="B1081" s="26">
        <v>360</v>
      </c>
      <c r="C1081" s="131">
        <v>641</v>
      </c>
      <c r="D1081" s="132" t="str">
        <f t="shared" si="135"/>
        <v>360-641</v>
      </c>
    </row>
    <row r="1082" spans="1:6" hidden="1" x14ac:dyDescent="0.2">
      <c r="A1082" s="26" t="s">
        <v>118</v>
      </c>
      <c r="B1082" s="26">
        <v>360</v>
      </c>
      <c r="C1082" s="131">
        <v>642</v>
      </c>
      <c r="D1082" s="132" t="str">
        <f t="shared" si="135"/>
        <v>360-642</v>
      </c>
    </row>
    <row r="1083" spans="1:6" hidden="1" x14ac:dyDescent="0.2">
      <c r="A1083" s="26" t="s">
        <v>118</v>
      </c>
      <c r="B1083" s="26">
        <v>360</v>
      </c>
      <c r="C1083" s="131">
        <v>644</v>
      </c>
      <c r="D1083" s="132" t="str">
        <f t="shared" si="135"/>
        <v>360-644</v>
      </c>
    </row>
    <row r="1084" spans="1:6" hidden="1" x14ac:dyDescent="0.2">
      <c r="A1084" s="26" t="s">
        <v>118</v>
      </c>
      <c r="B1084" s="26">
        <v>360</v>
      </c>
      <c r="C1084" s="131">
        <v>645</v>
      </c>
      <c r="D1084" s="132" t="str">
        <f t="shared" si="135"/>
        <v>360-645</v>
      </c>
    </row>
    <row r="1085" spans="1:6" hidden="1" x14ac:dyDescent="0.2">
      <c r="A1085" s="26" t="s">
        <v>118</v>
      </c>
      <c r="B1085" s="26">
        <v>360</v>
      </c>
      <c r="C1085" s="131">
        <v>650</v>
      </c>
      <c r="D1085" s="132" t="str">
        <f t="shared" si="135"/>
        <v>360-650</v>
      </c>
    </row>
    <row r="1086" spans="1:6" hidden="1" x14ac:dyDescent="0.2">
      <c r="A1086" s="26" t="s">
        <v>118</v>
      </c>
      <c r="B1086" s="26">
        <v>360</v>
      </c>
      <c r="C1086" s="131" t="s">
        <v>294</v>
      </c>
      <c r="D1086" s="132" t="str">
        <f t="shared" si="135"/>
        <v>360-650 (2)</v>
      </c>
      <c r="E1086" s="25">
        <v>5635</v>
      </c>
      <c r="F1086" s="27" t="s">
        <v>470</v>
      </c>
    </row>
    <row r="1087" spans="1:6" hidden="1" x14ac:dyDescent="0.2">
      <c r="A1087" s="26" t="s">
        <v>118</v>
      </c>
      <c r="B1087" s="26">
        <v>360</v>
      </c>
      <c r="C1087" s="131">
        <v>736</v>
      </c>
      <c r="D1087" s="132" t="str">
        <f t="shared" ref="D1087" si="150">B1087&amp;"-"&amp;C1087</f>
        <v>360-736</v>
      </c>
    </row>
    <row r="1088" spans="1:6" hidden="1" x14ac:dyDescent="0.2">
      <c r="A1088" s="26" t="s">
        <v>121</v>
      </c>
      <c r="B1088" s="26">
        <v>366</v>
      </c>
      <c r="C1088" s="131">
        <v>100</v>
      </c>
      <c r="D1088" s="132" t="str">
        <f t="shared" si="135"/>
        <v>366-100</v>
      </c>
      <c r="E1088" s="25">
        <v>40629</v>
      </c>
      <c r="F1088" s="27" t="s">
        <v>484</v>
      </c>
    </row>
    <row r="1089" spans="1:4" hidden="1" x14ac:dyDescent="0.2">
      <c r="A1089" s="26" t="s">
        <v>121</v>
      </c>
      <c r="B1089" s="26">
        <v>366</v>
      </c>
      <c r="C1089" s="131">
        <v>320</v>
      </c>
      <c r="D1089" s="132" t="str">
        <f t="shared" si="135"/>
        <v>366-320</v>
      </c>
    </row>
    <row r="1090" spans="1:4" hidden="1" x14ac:dyDescent="0.2">
      <c r="A1090" s="26" t="s">
        <v>121</v>
      </c>
      <c r="B1090" s="26">
        <v>366</v>
      </c>
      <c r="C1090" s="131">
        <v>330</v>
      </c>
      <c r="D1090" s="132" t="str">
        <f t="shared" ref="D1090" si="151">B1090&amp;"-"&amp;C1090</f>
        <v>366-330</v>
      </c>
    </row>
    <row r="1091" spans="1:4" hidden="1" x14ac:dyDescent="0.2">
      <c r="A1091" s="26" t="s">
        <v>121</v>
      </c>
      <c r="B1091" s="26">
        <v>366</v>
      </c>
      <c r="C1091" s="131">
        <v>350</v>
      </c>
      <c r="D1091" s="132" t="str">
        <f t="shared" si="135"/>
        <v>366-350</v>
      </c>
    </row>
    <row r="1092" spans="1:4" hidden="1" x14ac:dyDescent="0.2">
      <c r="A1092" s="26" t="s">
        <v>121</v>
      </c>
      <c r="B1092" s="26">
        <v>366</v>
      </c>
      <c r="C1092" s="131" t="s">
        <v>423</v>
      </c>
      <c r="D1092" s="132" t="str">
        <f t="shared" si="135"/>
        <v>366-350 (2)</v>
      </c>
    </row>
    <row r="1093" spans="1:4" hidden="1" x14ac:dyDescent="0.2">
      <c r="A1093" s="26" t="s">
        <v>121</v>
      </c>
      <c r="B1093" s="26">
        <v>366</v>
      </c>
      <c r="C1093" s="131">
        <v>300</v>
      </c>
      <c r="D1093" s="132" t="str">
        <f t="shared" si="135"/>
        <v>366-300</v>
      </c>
    </row>
    <row r="1094" spans="1:4" hidden="1" x14ac:dyDescent="0.2">
      <c r="A1094" s="26" t="s">
        <v>121</v>
      </c>
      <c r="B1094" s="26">
        <v>366</v>
      </c>
      <c r="C1094" s="131">
        <v>400</v>
      </c>
      <c r="D1094" s="132" t="str">
        <f t="shared" ref="D1094:D1215" si="152">B1094&amp;"-"&amp;C1094</f>
        <v>366-400</v>
      </c>
    </row>
    <row r="1095" spans="1:4" hidden="1" x14ac:dyDescent="0.2">
      <c r="A1095" s="26" t="s">
        <v>121</v>
      </c>
      <c r="B1095" s="26">
        <v>366</v>
      </c>
      <c r="C1095" s="131">
        <v>518</v>
      </c>
      <c r="D1095" s="132" t="str">
        <f t="shared" ref="D1095:D1102" si="153">B1095&amp;"-"&amp;C1095</f>
        <v>366-518</v>
      </c>
    </row>
    <row r="1096" spans="1:4" hidden="1" x14ac:dyDescent="0.2">
      <c r="A1096" s="26" t="s">
        <v>121</v>
      </c>
      <c r="B1096" s="26">
        <v>366</v>
      </c>
      <c r="C1096" s="131" t="s">
        <v>424</v>
      </c>
      <c r="D1096" s="132" t="str">
        <f t="shared" si="153"/>
        <v>366-518 (2)</v>
      </c>
    </row>
    <row r="1097" spans="1:4" hidden="1" x14ac:dyDescent="0.2">
      <c r="A1097" s="26" t="s">
        <v>121</v>
      </c>
      <c r="B1097" s="26">
        <v>366</v>
      </c>
      <c r="C1097" s="131">
        <v>550</v>
      </c>
      <c r="D1097" s="132" t="str">
        <f t="shared" si="153"/>
        <v>366-550</v>
      </c>
    </row>
    <row r="1098" spans="1:4" hidden="1" x14ac:dyDescent="0.2">
      <c r="A1098" s="26" t="s">
        <v>121</v>
      </c>
      <c r="B1098" s="26">
        <v>366</v>
      </c>
      <c r="C1098" s="131">
        <v>569</v>
      </c>
      <c r="D1098" s="132" t="str">
        <f t="shared" si="153"/>
        <v>366-569</v>
      </c>
    </row>
    <row r="1099" spans="1:4" hidden="1" x14ac:dyDescent="0.2">
      <c r="A1099" s="26" t="s">
        <v>121</v>
      </c>
      <c r="B1099" s="26">
        <v>366</v>
      </c>
      <c r="C1099" s="131">
        <v>500</v>
      </c>
      <c r="D1099" s="132" t="str">
        <f t="shared" si="153"/>
        <v>366-500</v>
      </c>
    </row>
    <row r="1100" spans="1:4" hidden="1" x14ac:dyDescent="0.2">
      <c r="A1100" s="26" t="s">
        <v>121</v>
      </c>
      <c r="B1100" s="26">
        <v>366</v>
      </c>
      <c r="C1100" s="131">
        <v>580</v>
      </c>
      <c r="D1100" s="132" t="str">
        <f t="shared" si="153"/>
        <v>366-580</v>
      </c>
    </row>
    <row r="1101" spans="1:4" hidden="1" x14ac:dyDescent="0.2">
      <c r="A1101" s="26" t="s">
        <v>121</v>
      </c>
      <c r="B1101" s="26">
        <v>366</v>
      </c>
      <c r="C1101" s="131">
        <v>610</v>
      </c>
      <c r="D1101" s="132" t="str">
        <f t="shared" si="153"/>
        <v>366-610</v>
      </c>
    </row>
    <row r="1102" spans="1:4" hidden="1" x14ac:dyDescent="0.2">
      <c r="A1102" s="26" t="s">
        <v>121</v>
      </c>
      <c r="B1102" s="26">
        <v>366</v>
      </c>
      <c r="C1102" s="131" t="s">
        <v>304</v>
      </c>
      <c r="D1102" s="132" t="str">
        <f t="shared" si="153"/>
        <v>366-610 (2)</v>
      </c>
    </row>
    <row r="1103" spans="1:4" hidden="1" x14ac:dyDescent="0.2">
      <c r="A1103" s="26" t="s">
        <v>121</v>
      </c>
      <c r="B1103" s="26">
        <v>366</v>
      </c>
      <c r="C1103" s="131">
        <v>641</v>
      </c>
      <c r="D1103" s="132" t="str">
        <f t="shared" si="152"/>
        <v>366-641</v>
      </c>
    </row>
    <row r="1104" spans="1:4" hidden="1" x14ac:dyDescent="0.2">
      <c r="A1104" s="26" t="s">
        <v>121</v>
      </c>
      <c r="B1104" s="26">
        <v>366</v>
      </c>
      <c r="C1104" s="131">
        <v>642</v>
      </c>
      <c r="D1104" s="132" t="str">
        <f t="shared" si="152"/>
        <v>366-642</v>
      </c>
    </row>
    <row r="1105" spans="1:6" hidden="1" x14ac:dyDescent="0.2">
      <c r="A1105" s="26" t="s">
        <v>121</v>
      </c>
      <c r="B1105" s="26">
        <v>366</v>
      </c>
      <c r="C1105" s="131">
        <v>644</v>
      </c>
      <c r="D1105" s="132" t="str">
        <f t="shared" si="152"/>
        <v>366-644</v>
      </c>
    </row>
    <row r="1106" spans="1:6" hidden="1" x14ac:dyDescent="0.2">
      <c r="A1106" s="26" t="s">
        <v>121</v>
      </c>
      <c r="B1106" s="26">
        <v>366</v>
      </c>
      <c r="C1106" s="131">
        <v>645</v>
      </c>
      <c r="D1106" s="132" t="str">
        <f t="shared" si="152"/>
        <v>366-645</v>
      </c>
    </row>
    <row r="1107" spans="1:6" hidden="1" x14ac:dyDescent="0.2">
      <c r="A1107" s="26" t="s">
        <v>121</v>
      </c>
      <c r="B1107" s="26">
        <v>366</v>
      </c>
      <c r="C1107" s="131">
        <v>650</v>
      </c>
      <c r="D1107" s="132" t="str">
        <f t="shared" si="152"/>
        <v>366-650</v>
      </c>
    </row>
    <row r="1108" spans="1:6" hidden="1" x14ac:dyDescent="0.2">
      <c r="A1108" s="26" t="s">
        <v>121</v>
      </c>
      <c r="B1108" s="26">
        <v>366</v>
      </c>
      <c r="C1108" s="131" t="s">
        <v>294</v>
      </c>
      <c r="D1108" s="132" t="str">
        <f t="shared" si="152"/>
        <v>366-650 (2)</v>
      </c>
    </row>
    <row r="1109" spans="1:6" hidden="1" x14ac:dyDescent="0.2">
      <c r="A1109" s="26" t="s">
        <v>121</v>
      </c>
      <c r="B1109" s="26">
        <v>366</v>
      </c>
      <c r="C1109" s="131">
        <v>736</v>
      </c>
      <c r="D1109" s="132" t="str">
        <f t="shared" ref="D1109" si="154">B1109&amp;"-"&amp;C1109</f>
        <v>366-736</v>
      </c>
    </row>
    <row r="1110" spans="1:6" hidden="1" x14ac:dyDescent="0.2">
      <c r="A1110" s="133" t="s">
        <v>238</v>
      </c>
      <c r="B1110" s="26">
        <v>368</v>
      </c>
      <c r="C1110" s="131">
        <v>100</v>
      </c>
      <c r="D1110" s="132" t="str">
        <f t="shared" si="152"/>
        <v>368-100</v>
      </c>
      <c r="E1110" s="25">
        <v>50000</v>
      </c>
      <c r="F1110" s="27" t="s">
        <v>533</v>
      </c>
    </row>
    <row r="1111" spans="1:6" hidden="1" x14ac:dyDescent="0.2">
      <c r="A1111" s="133" t="s">
        <v>238</v>
      </c>
      <c r="B1111" s="26">
        <v>368</v>
      </c>
      <c r="C1111" s="131">
        <v>320</v>
      </c>
      <c r="D1111" s="132" t="str">
        <f t="shared" si="152"/>
        <v>368-320</v>
      </c>
    </row>
    <row r="1112" spans="1:6" hidden="1" x14ac:dyDescent="0.2">
      <c r="A1112" s="133" t="s">
        <v>238</v>
      </c>
      <c r="B1112" s="26">
        <v>368</v>
      </c>
      <c r="C1112" s="131">
        <v>330</v>
      </c>
      <c r="D1112" s="132" t="str">
        <f t="shared" ref="D1112" si="155">B1112&amp;"-"&amp;C1112</f>
        <v>368-330</v>
      </c>
    </row>
    <row r="1113" spans="1:6" hidden="1" x14ac:dyDescent="0.2">
      <c r="A1113" s="133" t="s">
        <v>238</v>
      </c>
      <c r="B1113" s="26">
        <v>368</v>
      </c>
      <c r="C1113" s="131">
        <v>350</v>
      </c>
      <c r="D1113" s="132" t="str">
        <f t="shared" si="152"/>
        <v>368-350</v>
      </c>
    </row>
    <row r="1114" spans="1:6" hidden="1" x14ac:dyDescent="0.2">
      <c r="A1114" s="133" t="s">
        <v>238</v>
      </c>
      <c r="B1114" s="26">
        <v>368</v>
      </c>
      <c r="C1114" s="131" t="s">
        <v>423</v>
      </c>
      <c r="D1114" s="132" t="str">
        <f t="shared" si="152"/>
        <v>368-350 (2)</v>
      </c>
    </row>
    <row r="1115" spans="1:6" hidden="1" x14ac:dyDescent="0.2">
      <c r="A1115" s="133" t="s">
        <v>238</v>
      </c>
      <c r="B1115" s="26">
        <v>368</v>
      </c>
      <c r="C1115" s="131">
        <v>300</v>
      </c>
      <c r="D1115" s="132" t="str">
        <f t="shared" si="152"/>
        <v>368-300</v>
      </c>
    </row>
    <row r="1116" spans="1:6" hidden="1" x14ac:dyDescent="0.2">
      <c r="A1116" s="133" t="s">
        <v>238</v>
      </c>
      <c r="B1116" s="26">
        <v>368</v>
      </c>
      <c r="C1116" s="131">
        <v>400</v>
      </c>
      <c r="D1116" s="132" t="str">
        <f t="shared" si="152"/>
        <v>368-400</v>
      </c>
    </row>
    <row r="1117" spans="1:6" hidden="1" x14ac:dyDescent="0.2">
      <c r="A1117" s="133" t="s">
        <v>238</v>
      </c>
      <c r="B1117" s="26">
        <v>368</v>
      </c>
      <c r="C1117" s="131">
        <v>518</v>
      </c>
      <c r="D1117" s="132" t="str">
        <f t="shared" ref="D1117:D1124" si="156">B1117&amp;"-"&amp;C1117</f>
        <v>368-518</v>
      </c>
    </row>
    <row r="1118" spans="1:6" hidden="1" x14ac:dyDescent="0.2">
      <c r="A1118" s="133" t="s">
        <v>238</v>
      </c>
      <c r="B1118" s="26">
        <v>368</v>
      </c>
      <c r="C1118" s="131" t="s">
        <v>424</v>
      </c>
      <c r="D1118" s="132" t="str">
        <f t="shared" si="156"/>
        <v>368-518 (2)</v>
      </c>
    </row>
    <row r="1119" spans="1:6" hidden="1" x14ac:dyDescent="0.2">
      <c r="A1119" s="133" t="s">
        <v>238</v>
      </c>
      <c r="B1119" s="26">
        <v>368</v>
      </c>
      <c r="C1119" s="131">
        <v>550</v>
      </c>
      <c r="D1119" s="132" t="str">
        <f t="shared" si="156"/>
        <v>368-550</v>
      </c>
    </row>
    <row r="1120" spans="1:6" hidden="1" x14ac:dyDescent="0.2">
      <c r="A1120" s="133" t="s">
        <v>238</v>
      </c>
      <c r="B1120" s="26">
        <v>368</v>
      </c>
      <c r="C1120" s="131">
        <v>569</v>
      </c>
      <c r="D1120" s="132" t="str">
        <f t="shared" si="156"/>
        <v>368-569</v>
      </c>
    </row>
    <row r="1121" spans="1:6" hidden="1" x14ac:dyDescent="0.2">
      <c r="A1121" s="133" t="s">
        <v>238</v>
      </c>
      <c r="B1121" s="26">
        <v>368</v>
      </c>
      <c r="C1121" s="131">
        <v>500</v>
      </c>
      <c r="D1121" s="132" t="str">
        <f t="shared" si="156"/>
        <v>368-500</v>
      </c>
    </row>
    <row r="1122" spans="1:6" hidden="1" x14ac:dyDescent="0.2">
      <c r="A1122" s="133" t="s">
        <v>238</v>
      </c>
      <c r="B1122" s="26">
        <v>368</v>
      </c>
      <c r="C1122" s="131">
        <v>580</v>
      </c>
      <c r="D1122" s="132" t="str">
        <f t="shared" si="156"/>
        <v>368-580</v>
      </c>
    </row>
    <row r="1123" spans="1:6" hidden="1" x14ac:dyDescent="0.2">
      <c r="A1123" s="133" t="s">
        <v>238</v>
      </c>
      <c r="B1123" s="26">
        <v>368</v>
      </c>
      <c r="C1123" s="131">
        <v>610</v>
      </c>
      <c r="D1123" s="132" t="str">
        <f t="shared" si="156"/>
        <v>368-610</v>
      </c>
      <c r="E1123" s="25">
        <v>2056</v>
      </c>
      <c r="F1123" s="27" t="s">
        <v>534</v>
      </c>
    </row>
    <row r="1124" spans="1:6" hidden="1" x14ac:dyDescent="0.2">
      <c r="A1124" s="133" t="s">
        <v>238</v>
      </c>
      <c r="B1124" s="26">
        <v>368</v>
      </c>
      <c r="C1124" s="131" t="s">
        <v>304</v>
      </c>
      <c r="D1124" s="132" t="str">
        <f t="shared" si="156"/>
        <v>368-610 (2)</v>
      </c>
    </row>
    <row r="1125" spans="1:6" hidden="1" x14ac:dyDescent="0.2">
      <c r="A1125" s="133" t="s">
        <v>238</v>
      </c>
      <c r="B1125" s="26">
        <v>368</v>
      </c>
      <c r="C1125" s="131">
        <v>641</v>
      </c>
      <c r="D1125" s="132" t="str">
        <f t="shared" si="152"/>
        <v>368-641</v>
      </c>
    </row>
    <row r="1126" spans="1:6" hidden="1" x14ac:dyDescent="0.2">
      <c r="A1126" s="133" t="s">
        <v>238</v>
      </c>
      <c r="B1126" s="26">
        <v>368</v>
      </c>
      <c r="C1126" s="131">
        <v>642</v>
      </c>
      <c r="D1126" s="132" t="str">
        <f t="shared" si="152"/>
        <v>368-642</v>
      </c>
    </row>
    <row r="1127" spans="1:6" hidden="1" x14ac:dyDescent="0.2">
      <c r="A1127" s="133" t="s">
        <v>238</v>
      </c>
      <c r="B1127" s="26">
        <v>368</v>
      </c>
      <c r="C1127" s="131">
        <v>644</v>
      </c>
      <c r="D1127" s="132" t="str">
        <f t="shared" si="152"/>
        <v>368-644</v>
      </c>
    </row>
    <row r="1128" spans="1:6" hidden="1" x14ac:dyDescent="0.2">
      <c r="A1128" s="133" t="s">
        <v>238</v>
      </c>
      <c r="B1128" s="26">
        <v>368</v>
      </c>
      <c r="C1128" s="131">
        <v>645</v>
      </c>
      <c r="D1128" s="132" t="str">
        <f t="shared" si="152"/>
        <v>368-645</v>
      </c>
    </row>
    <row r="1129" spans="1:6" hidden="1" x14ac:dyDescent="0.2">
      <c r="A1129" s="133" t="s">
        <v>238</v>
      </c>
      <c r="B1129" s="26">
        <v>368</v>
      </c>
      <c r="C1129" s="131">
        <v>650</v>
      </c>
      <c r="D1129" s="132" t="str">
        <f t="shared" si="152"/>
        <v>368-650</v>
      </c>
    </row>
    <row r="1130" spans="1:6" hidden="1" x14ac:dyDescent="0.2">
      <c r="A1130" s="133" t="s">
        <v>238</v>
      </c>
      <c r="B1130" s="26">
        <v>368</v>
      </c>
      <c r="C1130" s="131" t="s">
        <v>294</v>
      </c>
      <c r="D1130" s="132" t="str">
        <f t="shared" si="152"/>
        <v>368-650 (2)</v>
      </c>
    </row>
    <row r="1131" spans="1:6" hidden="1" x14ac:dyDescent="0.2">
      <c r="A1131" s="133" t="s">
        <v>238</v>
      </c>
      <c r="B1131" s="26">
        <v>368</v>
      </c>
      <c r="C1131" s="131">
        <v>736</v>
      </c>
      <c r="D1131" s="132" t="str">
        <f t="shared" ref="D1131" si="157">B1131&amp;"-"&amp;C1131</f>
        <v>368-736</v>
      </c>
    </row>
    <row r="1132" spans="1:6" hidden="1" x14ac:dyDescent="0.2">
      <c r="A1132" s="26" t="s">
        <v>124</v>
      </c>
      <c r="B1132" s="26">
        <v>370</v>
      </c>
      <c r="C1132" s="131">
        <v>100</v>
      </c>
      <c r="D1132" s="132" t="str">
        <f t="shared" si="152"/>
        <v>370-100</v>
      </c>
      <c r="E1132" s="25">
        <v>104668</v>
      </c>
      <c r="F1132" s="27" t="s">
        <v>535</v>
      </c>
    </row>
    <row r="1133" spans="1:6" hidden="1" x14ac:dyDescent="0.2">
      <c r="A1133" s="26" t="s">
        <v>124</v>
      </c>
      <c r="B1133" s="26">
        <v>370</v>
      </c>
      <c r="C1133" s="131">
        <v>320</v>
      </c>
      <c r="D1133" s="132" t="str">
        <f t="shared" si="152"/>
        <v>370-320</v>
      </c>
    </row>
    <row r="1134" spans="1:6" hidden="1" x14ac:dyDescent="0.2">
      <c r="A1134" s="26">
        <v>370</v>
      </c>
      <c r="B1134" s="26">
        <v>370</v>
      </c>
      <c r="C1134" s="131">
        <v>330</v>
      </c>
      <c r="D1134" s="132" t="str">
        <f t="shared" ref="D1134" si="158">B1134&amp;"-"&amp;C1134</f>
        <v>370-330</v>
      </c>
    </row>
    <row r="1135" spans="1:6" hidden="1" x14ac:dyDescent="0.2">
      <c r="A1135" s="26" t="s">
        <v>124</v>
      </c>
      <c r="B1135" s="26">
        <v>370</v>
      </c>
      <c r="C1135" s="131">
        <v>350</v>
      </c>
      <c r="D1135" s="132" t="str">
        <f t="shared" si="152"/>
        <v>370-350</v>
      </c>
    </row>
    <row r="1136" spans="1:6" hidden="1" x14ac:dyDescent="0.2">
      <c r="A1136" s="26" t="s">
        <v>124</v>
      </c>
      <c r="B1136" s="26">
        <v>370</v>
      </c>
      <c r="C1136" s="131" t="s">
        <v>423</v>
      </c>
      <c r="D1136" s="132" t="str">
        <f t="shared" si="152"/>
        <v>370-350 (2)</v>
      </c>
    </row>
    <row r="1137" spans="1:6" hidden="1" x14ac:dyDescent="0.2">
      <c r="A1137" s="26" t="s">
        <v>124</v>
      </c>
      <c r="B1137" s="26">
        <v>370</v>
      </c>
      <c r="C1137" s="131">
        <v>300</v>
      </c>
      <c r="D1137" s="132" t="str">
        <f t="shared" si="152"/>
        <v>370-300</v>
      </c>
    </row>
    <row r="1138" spans="1:6" hidden="1" x14ac:dyDescent="0.2">
      <c r="A1138" s="26" t="s">
        <v>124</v>
      </c>
      <c r="B1138" s="26">
        <v>370</v>
      </c>
      <c r="C1138" s="131">
        <v>400</v>
      </c>
      <c r="D1138" s="132" t="str">
        <f t="shared" si="152"/>
        <v>370-400</v>
      </c>
    </row>
    <row r="1139" spans="1:6" hidden="1" x14ac:dyDescent="0.2">
      <c r="A1139" s="26" t="s">
        <v>124</v>
      </c>
      <c r="B1139" s="26">
        <v>370</v>
      </c>
      <c r="C1139" s="131">
        <v>518</v>
      </c>
      <c r="D1139" s="132" t="str">
        <f t="shared" ref="D1139:D1146" si="159">B1139&amp;"-"&amp;C1139</f>
        <v>370-518</v>
      </c>
    </row>
    <row r="1140" spans="1:6" hidden="1" x14ac:dyDescent="0.2">
      <c r="A1140" s="26" t="s">
        <v>124</v>
      </c>
      <c r="B1140" s="26">
        <v>370</v>
      </c>
      <c r="C1140" s="131" t="s">
        <v>424</v>
      </c>
      <c r="D1140" s="132" t="str">
        <f t="shared" si="159"/>
        <v>370-518 (2)</v>
      </c>
    </row>
    <row r="1141" spans="1:6" hidden="1" x14ac:dyDescent="0.2">
      <c r="A1141" s="26" t="s">
        <v>124</v>
      </c>
      <c r="B1141" s="26">
        <v>370</v>
      </c>
      <c r="C1141" s="131">
        <v>550</v>
      </c>
      <c r="D1141" s="132" t="str">
        <f t="shared" si="159"/>
        <v>370-550</v>
      </c>
    </row>
    <row r="1142" spans="1:6" hidden="1" x14ac:dyDescent="0.2">
      <c r="A1142" s="26" t="s">
        <v>124</v>
      </c>
      <c r="B1142" s="26">
        <v>370</v>
      </c>
      <c r="C1142" s="131">
        <v>569</v>
      </c>
      <c r="D1142" s="132" t="str">
        <f t="shared" si="159"/>
        <v>370-569</v>
      </c>
    </row>
    <row r="1143" spans="1:6" hidden="1" x14ac:dyDescent="0.2">
      <c r="A1143" s="26" t="s">
        <v>124</v>
      </c>
      <c r="B1143" s="26">
        <v>370</v>
      </c>
      <c r="C1143" s="131">
        <v>500</v>
      </c>
      <c r="D1143" s="132" t="str">
        <f t="shared" si="159"/>
        <v>370-500</v>
      </c>
    </row>
    <row r="1144" spans="1:6" hidden="1" x14ac:dyDescent="0.2">
      <c r="A1144" s="26" t="s">
        <v>124</v>
      </c>
      <c r="B1144" s="26">
        <v>370</v>
      </c>
      <c r="C1144" s="131">
        <v>580</v>
      </c>
      <c r="D1144" s="132" t="str">
        <f t="shared" si="159"/>
        <v>370-580</v>
      </c>
    </row>
    <row r="1145" spans="1:6" hidden="1" x14ac:dyDescent="0.2">
      <c r="A1145" s="26" t="s">
        <v>124</v>
      </c>
      <c r="B1145" s="26">
        <v>370</v>
      </c>
      <c r="C1145" s="131">
        <v>610</v>
      </c>
      <c r="D1145" s="132" t="str">
        <f t="shared" si="159"/>
        <v>370-610</v>
      </c>
      <c r="E1145" s="25">
        <v>1257</v>
      </c>
    </row>
    <row r="1146" spans="1:6" hidden="1" x14ac:dyDescent="0.2">
      <c r="A1146" s="26" t="s">
        <v>124</v>
      </c>
      <c r="B1146" s="26">
        <v>370</v>
      </c>
      <c r="C1146" s="131" t="s">
        <v>304</v>
      </c>
      <c r="D1146" s="132" t="str">
        <f t="shared" si="159"/>
        <v>370-610 (2)</v>
      </c>
    </row>
    <row r="1147" spans="1:6" hidden="1" x14ac:dyDescent="0.2">
      <c r="A1147" s="26" t="s">
        <v>124</v>
      </c>
      <c r="B1147" s="26">
        <v>370</v>
      </c>
      <c r="C1147" s="131">
        <v>641</v>
      </c>
      <c r="D1147" s="132" t="str">
        <f t="shared" si="152"/>
        <v>370-641</v>
      </c>
      <c r="E1147" s="25">
        <v>1000</v>
      </c>
      <c r="F1147" s="27" t="s">
        <v>536</v>
      </c>
    </row>
    <row r="1148" spans="1:6" hidden="1" x14ac:dyDescent="0.2">
      <c r="A1148" s="26" t="s">
        <v>124</v>
      </c>
      <c r="B1148" s="26">
        <v>370</v>
      </c>
      <c r="C1148" s="131">
        <v>642</v>
      </c>
      <c r="D1148" s="132" t="str">
        <f t="shared" si="152"/>
        <v>370-642</v>
      </c>
    </row>
    <row r="1149" spans="1:6" hidden="1" x14ac:dyDescent="0.2">
      <c r="A1149" s="26" t="s">
        <v>124</v>
      </c>
      <c r="B1149" s="26">
        <v>370</v>
      </c>
      <c r="C1149" s="131">
        <v>644</v>
      </c>
      <c r="D1149" s="132" t="str">
        <f t="shared" si="152"/>
        <v>370-644</v>
      </c>
      <c r="E1149" s="25">
        <v>2000</v>
      </c>
    </row>
    <row r="1150" spans="1:6" hidden="1" x14ac:dyDescent="0.2">
      <c r="A1150" s="26" t="s">
        <v>124</v>
      </c>
      <c r="B1150" s="26">
        <v>370</v>
      </c>
      <c r="C1150" s="131">
        <v>645</v>
      </c>
      <c r="D1150" s="132" t="str">
        <f t="shared" si="152"/>
        <v>370-645</v>
      </c>
    </row>
    <row r="1151" spans="1:6" hidden="1" x14ac:dyDescent="0.2">
      <c r="A1151" s="26" t="s">
        <v>124</v>
      </c>
      <c r="B1151" s="26">
        <v>370</v>
      </c>
      <c r="C1151" s="131">
        <v>650</v>
      </c>
      <c r="D1151" s="132" t="str">
        <f t="shared" si="152"/>
        <v>370-650</v>
      </c>
      <c r="E1151" s="25">
        <v>1000</v>
      </c>
    </row>
    <row r="1152" spans="1:6" hidden="1" x14ac:dyDescent="0.2">
      <c r="A1152" s="26" t="s">
        <v>124</v>
      </c>
      <c r="B1152" s="26">
        <v>370</v>
      </c>
      <c r="C1152" s="131" t="s">
        <v>294</v>
      </c>
      <c r="D1152" s="132" t="str">
        <f t="shared" si="152"/>
        <v>370-650 (2)</v>
      </c>
    </row>
    <row r="1153" spans="1:6" hidden="1" x14ac:dyDescent="0.2">
      <c r="A1153" s="26" t="s">
        <v>124</v>
      </c>
      <c r="B1153" s="26">
        <v>370</v>
      </c>
      <c r="C1153" s="131">
        <v>736</v>
      </c>
      <c r="D1153" s="132" t="str">
        <f t="shared" ref="D1153" si="160">B1153&amp;"-"&amp;C1153</f>
        <v>370-736</v>
      </c>
    </row>
    <row r="1154" spans="1:6" hidden="1" x14ac:dyDescent="0.2">
      <c r="A1154" s="26" t="s">
        <v>127</v>
      </c>
      <c r="B1154" s="26">
        <v>374</v>
      </c>
      <c r="C1154" s="131">
        <v>100</v>
      </c>
      <c r="D1154" s="132" t="str">
        <f t="shared" si="152"/>
        <v>374-100</v>
      </c>
      <c r="E1154" s="25">
        <v>36200</v>
      </c>
      <c r="F1154" s="27" t="s">
        <v>497</v>
      </c>
    </row>
    <row r="1155" spans="1:6" hidden="1" x14ac:dyDescent="0.2">
      <c r="A1155" s="26" t="s">
        <v>127</v>
      </c>
      <c r="B1155" s="26">
        <v>374</v>
      </c>
      <c r="C1155" s="131">
        <v>320</v>
      </c>
      <c r="D1155" s="132" t="str">
        <f t="shared" si="152"/>
        <v>374-320</v>
      </c>
    </row>
    <row r="1156" spans="1:6" hidden="1" x14ac:dyDescent="0.2">
      <c r="A1156" s="26" t="s">
        <v>127</v>
      </c>
      <c r="B1156" s="26">
        <v>374</v>
      </c>
      <c r="C1156" s="131">
        <v>330</v>
      </c>
      <c r="D1156" s="132" t="str">
        <f t="shared" ref="D1156" si="161">B1156&amp;"-"&amp;C1156</f>
        <v>374-330</v>
      </c>
    </row>
    <row r="1157" spans="1:6" hidden="1" x14ac:dyDescent="0.2">
      <c r="A1157" s="26" t="s">
        <v>127</v>
      </c>
      <c r="B1157" s="26">
        <v>374</v>
      </c>
      <c r="C1157" s="131">
        <v>350</v>
      </c>
      <c r="D1157" s="132" t="str">
        <f t="shared" si="152"/>
        <v>374-350</v>
      </c>
    </row>
    <row r="1158" spans="1:6" hidden="1" x14ac:dyDescent="0.2">
      <c r="A1158" s="26" t="s">
        <v>127</v>
      </c>
      <c r="B1158" s="26">
        <v>374</v>
      </c>
      <c r="C1158" s="131" t="s">
        <v>423</v>
      </c>
      <c r="D1158" s="132" t="str">
        <f t="shared" si="152"/>
        <v>374-350 (2)</v>
      </c>
    </row>
    <row r="1159" spans="1:6" hidden="1" x14ac:dyDescent="0.2">
      <c r="A1159" s="26" t="s">
        <v>127</v>
      </c>
      <c r="B1159" s="26">
        <v>374</v>
      </c>
      <c r="C1159" s="131">
        <v>300</v>
      </c>
      <c r="D1159" s="132" t="str">
        <f t="shared" si="152"/>
        <v>374-300</v>
      </c>
    </row>
    <row r="1160" spans="1:6" hidden="1" x14ac:dyDescent="0.2">
      <c r="A1160" s="26" t="s">
        <v>127</v>
      </c>
      <c r="B1160" s="26">
        <v>374</v>
      </c>
      <c r="C1160" s="131">
        <v>400</v>
      </c>
      <c r="D1160" s="132" t="str">
        <f t="shared" si="152"/>
        <v>374-400</v>
      </c>
      <c r="F1160" s="61"/>
    </row>
    <row r="1161" spans="1:6" hidden="1" x14ac:dyDescent="0.2">
      <c r="A1161" s="26" t="s">
        <v>127</v>
      </c>
      <c r="B1161" s="26">
        <v>374</v>
      </c>
      <c r="C1161" s="131">
        <v>518</v>
      </c>
      <c r="D1161" s="132" t="str">
        <f t="shared" ref="D1161:D1168" si="162">B1161&amp;"-"&amp;C1161</f>
        <v>374-518</v>
      </c>
    </row>
    <row r="1162" spans="1:6" hidden="1" x14ac:dyDescent="0.2">
      <c r="A1162" s="26" t="s">
        <v>127</v>
      </c>
      <c r="B1162" s="26">
        <v>374</v>
      </c>
      <c r="C1162" s="131" t="s">
        <v>424</v>
      </c>
      <c r="D1162" s="132" t="str">
        <f t="shared" si="162"/>
        <v>374-518 (2)</v>
      </c>
    </row>
    <row r="1163" spans="1:6" hidden="1" x14ac:dyDescent="0.2">
      <c r="A1163" s="26" t="s">
        <v>127</v>
      </c>
      <c r="B1163" s="26">
        <v>374</v>
      </c>
      <c r="C1163" s="131">
        <v>550</v>
      </c>
      <c r="D1163" s="132" t="str">
        <f t="shared" si="162"/>
        <v>374-550</v>
      </c>
    </row>
    <row r="1164" spans="1:6" hidden="1" x14ac:dyDescent="0.2">
      <c r="A1164" s="26" t="s">
        <v>127</v>
      </c>
      <c r="B1164" s="26">
        <v>374</v>
      </c>
      <c r="C1164" s="131">
        <v>569</v>
      </c>
      <c r="D1164" s="132" t="str">
        <f t="shared" si="162"/>
        <v>374-569</v>
      </c>
    </row>
    <row r="1165" spans="1:6" hidden="1" x14ac:dyDescent="0.2">
      <c r="A1165" s="26" t="s">
        <v>127</v>
      </c>
      <c r="B1165" s="26">
        <v>374</v>
      </c>
      <c r="C1165" s="131">
        <v>500</v>
      </c>
      <c r="D1165" s="132" t="str">
        <f t="shared" si="162"/>
        <v>374-500</v>
      </c>
    </row>
    <row r="1166" spans="1:6" hidden="1" x14ac:dyDescent="0.2">
      <c r="A1166" s="26" t="s">
        <v>127</v>
      </c>
      <c r="B1166" s="26">
        <v>374</v>
      </c>
      <c r="C1166" s="131">
        <v>580</v>
      </c>
      <c r="D1166" s="132" t="str">
        <f t="shared" si="162"/>
        <v>374-580</v>
      </c>
    </row>
    <row r="1167" spans="1:6" hidden="1" x14ac:dyDescent="0.2">
      <c r="A1167" s="26" t="s">
        <v>127</v>
      </c>
      <c r="B1167" s="26">
        <v>374</v>
      </c>
      <c r="C1167" s="131">
        <v>610</v>
      </c>
      <c r="D1167" s="132" t="str">
        <f t="shared" si="162"/>
        <v>374-610</v>
      </c>
    </row>
    <row r="1168" spans="1:6" hidden="1" x14ac:dyDescent="0.2">
      <c r="A1168" s="26" t="s">
        <v>127</v>
      </c>
      <c r="B1168" s="26">
        <v>374</v>
      </c>
      <c r="C1168" s="131" t="s">
        <v>304</v>
      </c>
      <c r="D1168" s="132" t="str">
        <f t="shared" si="162"/>
        <v>374-610 (2)</v>
      </c>
    </row>
    <row r="1169" spans="1:6" hidden="1" x14ac:dyDescent="0.2">
      <c r="A1169" s="26" t="s">
        <v>127</v>
      </c>
      <c r="B1169" s="26">
        <v>374</v>
      </c>
      <c r="C1169" s="131">
        <v>641</v>
      </c>
      <c r="D1169" s="132" t="str">
        <f t="shared" si="152"/>
        <v>374-641</v>
      </c>
      <c r="E1169" s="25">
        <v>14000</v>
      </c>
      <c r="F1169" s="27" t="s">
        <v>537</v>
      </c>
    </row>
    <row r="1170" spans="1:6" hidden="1" x14ac:dyDescent="0.2">
      <c r="A1170" s="26" t="s">
        <v>127</v>
      </c>
      <c r="B1170" s="26">
        <v>374</v>
      </c>
      <c r="C1170" s="131">
        <v>642</v>
      </c>
      <c r="D1170" s="132" t="str">
        <f t="shared" si="152"/>
        <v>374-642</v>
      </c>
    </row>
    <row r="1171" spans="1:6" hidden="1" x14ac:dyDescent="0.2">
      <c r="A1171" s="26" t="s">
        <v>127</v>
      </c>
      <c r="B1171" s="26">
        <v>374</v>
      </c>
      <c r="C1171" s="131">
        <v>644</v>
      </c>
      <c r="D1171" s="132" t="str">
        <f t="shared" si="152"/>
        <v>374-644</v>
      </c>
    </row>
    <row r="1172" spans="1:6" hidden="1" x14ac:dyDescent="0.2">
      <c r="A1172" s="26" t="s">
        <v>127</v>
      </c>
      <c r="B1172" s="26">
        <v>374</v>
      </c>
      <c r="C1172" s="131">
        <v>645</v>
      </c>
      <c r="D1172" s="132" t="str">
        <f t="shared" si="152"/>
        <v>374-645</v>
      </c>
    </row>
    <row r="1173" spans="1:6" hidden="1" x14ac:dyDescent="0.2">
      <c r="A1173" s="26" t="s">
        <v>127</v>
      </c>
      <c r="B1173" s="26">
        <v>374</v>
      </c>
      <c r="C1173" s="131">
        <v>650</v>
      </c>
      <c r="D1173" s="132" t="str">
        <f t="shared" si="152"/>
        <v>374-650</v>
      </c>
      <c r="E1173" s="25">
        <v>2600</v>
      </c>
      <c r="F1173" s="27" t="s">
        <v>538</v>
      </c>
    </row>
    <row r="1174" spans="1:6" hidden="1" x14ac:dyDescent="0.2">
      <c r="A1174" s="26" t="s">
        <v>127</v>
      </c>
      <c r="B1174" s="26">
        <v>374</v>
      </c>
      <c r="C1174" s="131" t="s">
        <v>294</v>
      </c>
      <c r="D1174" s="132" t="str">
        <f t="shared" si="152"/>
        <v>374-650 (2)</v>
      </c>
    </row>
    <row r="1175" spans="1:6" hidden="1" x14ac:dyDescent="0.2">
      <c r="A1175" s="26" t="s">
        <v>127</v>
      </c>
      <c r="B1175" s="26">
        <v>374</v>
      </c>
      <c r="C1175" s="131">
        <v>736</v>
      </c>
      <c r="D1175" s="132" t="str">
        <f t="shared" ref="D1175" si="163">B1175&amp;"-"&amp;C1175</f>
        <v>374-736</v>
      </c>
    </row>
    <row r="1176" spans="1:6" hidden="1" x14ac:dyDescent="0.2">
      <c r="A1176" s="26" t="s">
        <v>130</v>
      </c>
      <c r="B1176" s="26">
        <v>376</v>
      </c>
      <c r="C1176" s="131">
        <v>100</v>
      </c>
      <c r="D1176" s="132" t="str">
        <f t="shared" si="152"/>
        <v>376-100</v>
      </c>
      <c r="E1176" s="25">
        <v>47208</v>
      </c>
      <c r="F1176" s="27" t="s">
        <v>501</v>
      </c>
    </row>
    <row r="1177" spans="1:6" hidden="1" x14ac:dyDescent="0.2">
      <c r="A1177" s="26" t="s">
        <v>130</v>
      </c>
      <c r="B1177" s="26">
        <v>376</v>
      </c>
      <c r="C1177" s="131">
        <v>320</v>
      </c>
      <c r="D1177" s="132" t="str">
        <f t="shared" si="152"/>
        <v>376-320</v>
      </c>
    </row>
    <row r="1178" spans="1:6" hidden="1" x14ac:dyDescent="0.2">
      <c r="A1178" s="26" t="s">
        <v>130</v>
      </c>
      <c r="B1178" s="26">
        <v>376</v>
      </c>
      <c r="C1178" s="131">
        <v>330</v>
      </c>
      <c r="D1178" s="132" t="str">
        <f t="shared" ref="D1178" si="164">B1178&amp;"-"&amp;C1178</f>
        <v>376-330</v>
      </c>
    </row>
    <row r="1179" spans="1:6" hidden="1" x14ac:dyDescent="0.2">
      <c r="A1179" s="26" t="s">
        <v>130</v>
      </c>
      <c r="B1179" s="26">
        <v>376</v>
      </c>
      <c r="C1179" s="131">
        <v>350</v>
      </c>
      <c r="D1179" s="132" t="str">
        <f t="shared" si="152"/>
        <v>376-350</v>
      </c>
    </row>
    <row r="1180" spans="1:6" hidden="1" x14ac:dyDescent="0.2">
      <c r="A1180" s="26" t="s">
        <v>130</v>
      </c>
      <c r="B1180" s="26">
        <v>376</v>
      </c>
      <c r="C1180" s="131" t="s">
        <v>423</v>
      </c>
      <c r="D1180" s="132" t="str">
        <f t="shared" si="152"/>
        <v>376-350 (2)</v>
      </c>
    </row>
    <row r="1181" spans="1:6" hidden="1" x14ac:dyDescent="0.2">
      <c r="A1181" s="26" t="s">
        <v>130</v>
      </c>
      <c r="B1181" s="26">
        <v>376</v>
      </c>
      <c r="C1181" s="131">
        <v>300</v>
      </c>
      <c r="D1181" s="132" t="str">
        <f t="shared" si="152"/>
        <v>376-300</v>
      </c>
    </row>
    <row r="1182" spans="1:6" hidden="1" x14ac:dyDescent="0.2">
      <c r="A1182" s="26" t="s">
        <v>130</v>
      </c>
      <c r="B1182" s="26">
        <v>376</v>
      </c>
      <c r="C1182" s="131">
        <v>400</v>
      </c>
      <c r="D1182" s="132" t="str">
        <f t="shared" si="152"/>
        <v>376-400</v>
      </c>
    </row>
    <row r="1183" spans="1:6" hidden="1" x14ac:dyDescent="0.2">
      <c r="A1183" s="26" t="s">
        <v>130</v>
      </c>
      <c r="B1183" s="26">
        <v>376</v>
      </c>
      <c r="C1183" s="131">
        <v>518</v>
      </c>
      <c r="D1183" s="132" t="str">
        <f t="shared" ref="D1183:D1190" si="165">B1183&amp;"-"&amp;C1183</f>
        <v>376-518</v>
      </c>
    </row>
    <row r="1184" spans="1:6" hidden="1" x14ac:dyDescent="0.2">
      <c r="A1184" s="26" t="s">
        <v>130</v>
      </c>
      <c r="B1184" s="26">
        <v>376</v>
      </c>
      <c r="C1184" s="131" t="s">
        <v>424</v>
      </c>
      <c r="D1184" s="132" t="str">
        <f t="shared" si="165"/>
        <v>376-518 (2)</v>
      </c>
    </row>
    <row r="1185" spans="1:6" hidden="1" x14ac:dyDescent="0.2">
      <c r="A1185" s="26" t="s">
        <v>130</v>
      </c>
      <c r="B1185" s="26">
        <v>376</v>
      </c>
      <c r="C1185" s="131">
        <v>550</v>
      </c>
      <c r="D1185" s="132" t="str">
        <f t="shared" si="165"/>
        <v>376-550</v>
      </c>
    </row>
    <row r="1186" spans="1:6" hidden="1" x14ac:dyDescent="0.2">
      <c r="A1186" s="26" t="s">
        <v>130</v>
      </c>
      <c r="B1186" s="26">
        <v>376</v>
      </c>
      <c r="C1186" s="131">
        <v>569</v>
      </c>
      <c r="D1186" s="132" t="str">
        <f t="shared" si="165"/>
        <v>376-569</v>
      </c>
    </row>
    <row r="1187" spans="1:6" hidden="1" x14ac:dyDescent="0.2">
      <c r="A1187" s="26" t="s">
        <v>130</v>
      </c>
      <c r="B1187" s="26">
        <v>376</v>
      </c>
      <c r="C1187" s="131">
        <v>500</v>
      </c>
      <c r="D1187" s="132" t="str">
        <f t="shared" si="165"/>
        <v>376-500</v>
      </c>
    </row>
    <row r="1188" spans="1:6" hidden="1" x14ac:dyDescent="0.2">
      <c r="A1188" s="26" t="s">
        <v>130</v>
      </c>
      <c r="B1188" s="26">
        <v>376</v>
      </c>
      <c r="C1188" s="131">
        <v>580</v>
      </c>
      <c r="D1188" s="132" t="str">
        <f t="shared" si="165"/>
        <v>376-580</v>
      </c>
    </row>
    <row r="1189" spans="1:6" hidden="1" x14ac:dyDescent="0.2">
      <c r="A1189" s="26" t="s">
        <v>130</v>
      </c>
      <c r="B1189" s="26">
        <v>376</v>
      </c>
      <c r="C1189" s="131">
        <v>610</v>
      </c>
      <c r="D1189" s="132" t="str">
        <f t="shared" si="165"/>
        <v>376-610</v>
      </c>
    </row>
    <row r="1190" spans="1:6" hidden="1" x14ac:dyDescent="0.2">
      <c r="A1190" s="26" t="s">
        <v>130</v>
      </c>
      <c r="B1190" s="26">
        <v>376</v>
      </c>
      <c r="C1190" s="131" t="s">
        <v>304</v>
      </c>
      <c r="D1190" s="132" t="str">
        <f t="shared" si="165"/>
        <v>376-610 (2)</v>
      </c>
    </row>
    <row r="1191" spans="1:6" hidden="1" x14ac:dyDescent="0.2">
      <c r="A1191" s="26" t="s">
        <v>130</v>
      </c>
      <c r="B1191" s="26">
        <v>376</v>
      </c>
      <c r="C1191" s="131">
        <v>641</v>
      </c>
      <c r="D1191" s="132" t="str">
        <f t="shared" si="152"/>
        <v>376-641</v>
      </c>
    </row>
    <row r="1192" spans="1:6" hidden="1" x14ac:dyDescent="0.2">
      <c r="A1192" s="26" t="s">
        <v>130</v>
      </c>
      <c r="B1192" s="26">
        <v>376</v>
      </c>
      <c r="C1192" s="131">
        <v>642</v>
      </c>
      <c r="D1192" s="132" t="str">
        <f t="shared" si="152"/>
        <v>376-642</v>
      </c>
    </row>
    <row r="1193" spans="1:6" hidden="1" x14ac:dyDescent="0.2">
      <c r="A1193" s="26" t="s">
        <v>130</v>
      </c>
      <c r="B1193" s="26">
        <v>376</v>
      </c>
      <c r="C1193" s="131">
        <v>644</v>
      </c>
      <c r="D1193" s="132" t="str">
        <f t="shared" si="152"/>
        <v>376-644</v>
      </c>
    </row>
    <row r="1194" spans="1:6" hidden="1" x14ac:dyDescent="0.2">
      <c r="A1194" s="26" t="s">
        <v>130</v>
      </c>
      <c r="B1194" s="26">
        <v>376</v>
      </c>
      <c r="C1194" s="131">
        <v>645</v>
      </c>
      <c r="D1194" s="132" t="str">
        <f t="shared" si="152"/>
        <v>376-645</v>
      </c>
    </row>
    <row r="1195" spans="1:6" hidden="1" x14ac:dyDescent="0.2">
      <c r="A1195" s="26" t="s">
        <v>130</v>
      </c>
      <c r="B1195" s="26">
        <v>376</v>
      </c>
      <c r="C1195" s="131">
        <v>650</v>
      </c>
      <c r="D1195" s="132" t="str">
        <f t="shared" si="152"/>
        <v>376-650</v>
      </c>
    </row>
    <row r="1196" spans="1:6" hidden="1" x14ac:dyDescent="0.2">
      <c r="A1196" s="26" t="s">
        <v>130</v>
      </c>
      <c r="B1196" s="26">
        <v>376</v>
      </c>
      <c r="C1196" s="131" t="s">
        <v>294</v>
      </c>
      <c r="D1196" s="132" t="str">
        <f t="shared" si="152"/>
        <v>376-650 (2)</v>
      </c>
    </row>
    <row r="1197" spans="1:6" hidden="1" x14ac:dyDescent="0.2">
      <c r="A1197" s="26" t="s">
        <v>130</v>
      </c>
      <c r="B1197" s="26">
        <v>376</v>
      </c>
      <c r="C1197" s="131">
        <v>736</v>
      </c>
      <c r="D1197" s="132" t="str">
        <f t="shared" ref="D1197" si="166">B1197&amp;"-"&amp;C1197</f>
        <v>376-736</v>
      </c>
    </row>
    <row r="1198" spans="1:6" hidden="1" x14ac:dyDescent="0.2">
      <c r="A1198" s="26" t="s">
        <v>133</v>
      </c>
      <c r="B1198" s="26">
        <v>378</v>
      </c>
      <c r="C1198" s="131">
        <v>100</v>
      </c>
      <c r="D1198" s="132" t="str">
        <f t="shared" si="152"/>
        <v>378-100</v>
      </c>
      <c r="E1198" s="25">
        <v>19500</v>
      </c>
      <c r="F1198" s="27" t="s">
        <v>539</v>
      </c>
    </row>
    <row r="1199" spans="1:6" hidden="1" x14ac:dyDescent="0.2">
      <c r="A1199" s="26" t="s">
        <v>133</v>
      </c>
      <c r="B1199" s="26">
        <v>378</v>
      </c>
      <c r="C1199" s="131">
        <v>320</v>
      </c>
      <c r="D1199" s="132" t="str">
        <f t="shared" si="152"/>
        <v>378-320</v>
      </c>
    </row>
    <row r="1200" spans="1:6" hidden="1" x14ac:dyDescent="0.2">
      <c r="A1200" s="26" t="s">
        <v>133</v>
      </c>
      <c r="B1200" s="26">
        <v>378</v>
      </c>
      <c r="C1200" s="131">
        <v>330</v>
      </c>
      <c r="D1200" s="132" t="str">
        <f t="shared" ref="D1200" si="167">B1200&amp;"-"&amp;C1200</f>
        <v>378-330</v>
      </c>
      <c r="E1200" s="25">
        <v>2500</v>
      </c>
    </row>
    <row r="1201" spans="1:6" hidden="1" x14ac:dyDescent="0.2">
      <c r="A1201" s="26" t="s">
        <v>133</v>
      </c>
      <c r="B1201" s="26">
        <v>378</v>
      </c>
      <c r="C1201" s="131">
        <v>350</v>
      </c>
      <c r="D1201" s="132" t="str">
        <f t="shared" si="152"/>
        <v>378-350</v>
      </c>
    </row>
    <row r="1202" spans="1:6" hidden="1" x14ac:dyDescent="0.2">
      <c r="A1202" s="26" t="s">
        <v>133</v>
      </c>
      <c r="B1202" s="26">
        <v>378</v>
      </c>
      <c r="C1202" s="131" t="s">
        <v>423</v>
      </c>
      <c r="D1202" s="132" t="str">
        <f t="shared" si="152"/>
        <v>378-350 (2)</v>
      </c>
    </row>
    <row r="1203" spans="1:6" hidden="1" x14ac:dyDescent="0.2">
      <c r="A1203" s="26" t="s">
        <v>133</v>
      </c>
      <c r="B1203" s="26">
        <v>378</v>
      </c>
      <c r="C1203" s="131">
        <v>300</v>
      </c>
      <c r="D1203" s="132" t="str">
        <f t="shared" si="152"/>
        <v>378-300</v>
      </c>
    </row>
    <row r="1204" spans="1:6" hidden="1" x14ac:dyDescent="0.2">
      <c r="A1204" s="26" t="s">
        <v>133</v>
      </c>
      <c r="B1204" s="26">
        <v>378</v>
      </c>
      <c r="C1204" s="131">
        <v>400</v>
      </c>
      <c r="D1204" s="132" t="str">
        <f t="shared" si="152"/>
        <v>378-400</v>
      </c>
    </row>
    <row r="1205" spans="1:6" hidden="1" x14ac:dyDescent="0.2">
      <c r="A1205" s="26" t="s">
        <v>133</v>
      </c>
      <c r="B1205" s="26">
        <v>378</v>
      </c>
      <c r="C1205" s="131">
        <v>518</v>
      </c>
      <c r="D1205" s="132" t="str">
        <f t="shared" ref="D1205:D1212" si="168">B1205&amp;"-"&amp;C1205</f>
        <v>378-518</v>
      </c>
    </row>
    <row r="1206" spans="1:6" hidden="1" x14ac:dyDescent="0.2">
      <c r="A1206" s="26" t="s">
        <v>133</v>
      </c>
      <c r="B1206" s="26">
        <v>378</v>
      </c>
      <c r="C1206" s="131" t="s">
        <v>424</v>
      </c>
      <c r="D1206" s="132" t="str">
        <f t="shared" si="168"/>
        <v>378-518 (2)</v>
      </c>
    </row>
    <row r="1207" spans="1:6" hidden="1" x14ac:dyDescent="0.2">
      <c r="A1207" s="26" t="s">
        <v>133</v>
      </c>
      <c r="B1207" s="26">
        <v>378</v>
      </c>
      <c r="C1207" s="131">
        <v>550</v>
      </c>
      <c r="D1207" s="132" t="str">
        <f t="shared" si="168"/>
        <v>378-550</v>
      </c>
    </row>
    <row r="1208" spans="1:6" hidden="1" x14ac:dyDescent="0.2">
      <c r="A1208" s="26" t="s">
        <v>133</v>
      </c>
      <c r="B1208" s="26">
        <v>378</v>
      </c>
      <c r="C1208" s="131">
        <v>569</v>
      </c>
      <c r="D1208" s="132" t="str">
        <f t="shared" si="168"/>
        <v>378-569</v>
      </c>
    </row>
    <row r="1209" spans="1:6" hidden="1" x14ac:dyDescent="0.2">
      <c r="A1209" s="26" t="s">
        <v>133</v>
      </c>
      <c r="B1209" s="26">
        <v>378</v>
      </c>
      <c r="C1209" s="131">
        <v>500</v>
      </c>
      <c r="D1209" s="132" t="str">
        <f t="shared" si="168"/>
        <v>378-500</v>
      </c>
    </row>
    <row r="1210" spans="1:6" hidden="1" x14ac:dyDescent="0.2">
      <c r="A1210" s="26" t="s">
        <v>133</v>
      </c>
      <c r="B1210" s="26">
        <v>378</v>
      </c>
      <c r="C1210" s="131">
        <v>580</v>
      </c>
      <c r="D1210" s="132" t="str">
        <f t="shared" si="168"/>
        <v>378-580</v>
      </c>
    </row>
    <row r="1211" spans="1:6" hidden="1" x14ac:dyDescent="0.2">
      <c r="A1211" s="26" t="s">
        <v>133</v>
      </c>
      <c r="B1211" s="26">
        <v>378</v>
      </c>
      <c r="C1211" s="131">
        <v>610</v>
      </c>
      <c r="D1211" s="132" t="str">
        <f t="shared" si="168"/>
        <v>378-610</v>
      </c>
      <c r="E1211" s="25">
        <v>2500</v>
      </c>
    </row>
    <row r="1212" spans="1:6" hidden="1" x14ac:dyDescent="0.2">
      <c r="A1212" s="26" t="s">
        <v>133</v>
      </c>
      <c r="B1212" s="26">
        <v>378</v>
      </c>
      <c r="C1212" s="131" t="s">
        <v>304</v>
      </c>
      <c r="D1212" s="132" t="str">
        <f t="shared" si="168"/>
        <v>378-610 (2)</v>
      </c>
    </row>
    <row r="1213" spans="1:6" hidden="1" x14ac:dyDescent="0.2">
      <c r="A1213" s="26" t="s">
        <v>133</v>
      </c>
      <c r="B1213" s="26">
        <v>378</v>
      </c>
      <c r="C1213" s="131">
        <v>641</v>
      </c>
      <c r="D1213" s="132" t="str">
        <f t="shared" si="152"/>
        <v>378-641</v>
      </c>
    </row>
    <row r="1214" spans="1:6" hidden="1" x14ac:dyDescent="0.2">
      <c r="A1214" s="26" t="s">
        <v>133</v>
      </c>
      <c r="B1214" s="26">
        <v>378</v>
      </c>
      <c r="C1214" s="131">
        <v>642</v>
      </c>
      <c r="D1214" s="132" t="str">
        <f t="shared" si="152"/>
        <v>378-642</v>
      </c>
      <c r="E1214" s="25">
        <v>1500</v>
      </c>
      <c r="F1214" s="27" t="s">
        <v>495</v>
      </c>
    </row>
    <row r="1215" spans="1:6" hidden="1" x14ac:dyDescent="0.2">
      <c r="A1215" s="26" t="s">
        <v>133</v>
      </c>
      <c r="B1215" s="26">
        <v>378</v>
      </c>
      <c r="C1215" s="131">
        <v>644</v>
      </c>
      <c r="D1215" s="132" t="str">
        <f t="shared" si="152"/>
        <v>378-644</v>
      </c>
      <c r="E1215" s="25">
        <v>3000</v>
      </c>
    </row>
    <row r="1216" spans="1:6" hidden="1" x14ac:dyDescent="0.2">
      <c r="A1216" s="26" t="s">
        <v>133</v>
      </c>
      <c r="B1216" s="26">
        <v>378</v>
      </c>
      <c r="C1216" s="131">
        <v>645</v>
      </c>
      <c r="D1216" s="132" t="str">
        <f t="shared" ref="D1216:D1330" si="169">B1216&amp;"-"&amp;C1216</f>
        <v>378-645</v>
      </c>
    </row>
    <row r="1217" spans="1:6" hidden="1" x14ac:dyDescent="0.2">
      <c r="A1217" s="26" t="s">
        <v>133</v>
      </c>
      <c r="B1217" s="26">
        <v>378</v>
      </c>
      <c r="C1217" s="131">
        <v>650</v>
      </c>
      <c r="D1217" s="132" t="str">
        <f t="shared" si="169"/>
        <v>378-650</v>
      </c>
      <c r="E1217" s="25">
        <v>8141</v>
      </c>
      <c r="F1217" s="27" t="s">
        <v>540</v>
      </c>
    </row>
    <row r="1218" spans="1:6" hidden="1" x14ac:dyDescent="0.2">
      <c r="A1218" s="26" t="s">
        <v>133</v>
      </c>
      <c r="B1218" s="26">
        <v>378</v>
      </c>
      <c r="C1218" s="131" t="s">
        <v>294</v>
      </c>
      <c r="D1218" s="132" t="str">
        <f t="shared" si="169"/>
        <v>378-650 (2)</v>
      </c>
      <c r="E1218" s="25">
        <v>1950</v>
      </c>
      <c r="F1218" s="27" t="s">
        <v>470</v>
      </c>
    </row>
    <row r="1219" spans="1:6" hidden="1" x14ac:dyDescent="0.2">
      <c r="A1219" s="26" t="s">
        <v>133</v>
      </c>
      <c r="B1219" s="26">
        <v>378</v>
      </c>
      <c r="C1219" s="131">
        <v>736</v>
      </c>
      <c r="D1219" s="132" t="str">
        <f t="shared" ref="D1219" si="170">B1219&amp;"-"&amp;C1219</f>
        <v>378-736</v>
      </c>
    </row>
    <row r="1220" spans="1:6" hidden="1" x14ac:dyDescent="0.2">
      <c r="A1220" s="26" t="s">
        <v>136</v>
      </c>
      <c r="B1220" s="26">
        <v>382</v>
      </c>
      <c r="C1220" s="131">
        <v>100</v>
      </c>
      <c r="D1220" s="132" t="str">
        <f t="shared" si="169"/>
        <v>382-100</v>
      </c>
      <c r="E1220" s="25">
        <v>38500</v>
      </c>
      <c r="F1220" s="27" t="s">
        <v>542</v>
      </c>
    </row>
    <row r="1221" spans="1:6" hidden="1" x14ac:dyDescent="0.2">
      <c r="A1221" s="26" t="s">
        <v>136</v>
      </c>
      <c r="B1221" s="26">
        <v>382</v>
      </c>
      <c r="C1221" s="131">
        <v>320</v>
      </c>
      <c r="D1221" s="132" t="str">
        <f t="shared" si="169"/>
        <v>382-320</v>
      </c>
      <c r="E1221" s="25">
        <v>4000</v>
      </c>
      <c r="F1221" s="27" t="s">
        <v>541</v>
      </c>
    </row>
    <row r="1222" spans="1:6" hidden="1" x14ac:dyDescent="0.2">
      <c r="A1222" s="26" t="s">
        <v>136</v>
      </c>
      <c r="B1222" s="26">
        <v>382</v>
      </c>
      <c r="C1222" s="131">
        <v>330</v>
      </c>
      <c r="D1222" s="132" t="str">
        <f t="shared" ref="D1222" si="171">B1222&amp;"-"&amp;C1222</f>
        <v>382-330</v>
      </c>
    </row>
    <row r="1223" spans="1:6" hidden="1" x14ac:dyDescent="0.2">
      <c r="A1223" s="26" t="s">
        <v>136</v>
      </c>
      <c r="B1223" s="26">
        <v>382</v>
      </c>
      <c r="C1223" s="131">
        <v>350</v>
      </c>
      <c r="D1223" s="132" t="str">
        <f t="shared" si="169"/>
        <v>382-350</v>
      </c>
    </row>
    <row r="1224" spans="1:6" hidden="1" x14ac:dyDescent="0.2">
      <c r="A1224" s="26" t="s">
        <v>136</v>
      </c>
      <c r="B1224" s="26">
        <v>382</v>
      </c>
      <c r="C1224" s="131" t="s">
        <v>423</v>
      </c>
      <c r="D1224" s="132" t="str">
        <f t="shared" si="169"/>
        <v>382-350 (2)</v>
      </c>
    </row>
    <row r="1225" spans="1:6" hidden="1" x14ac:dyDescent="0.2">
      <c r="A1225" s="26" t="s">
        <v>136</v>
      </c>
      <c r="B1225" s="26">
        <v>382</v>
      </c>
      <c r="C1225" s="131">
        <v>300</v>
      </c>
      <c r="D1225" s="132" t="str">
        <f t="shared" si="169"/>
        <v>382-300</v>
      </c>
    </row>
    <row r="1226" spans="1:6" hidden="1" x14ac:dyDescent="0.2">
      <c r="A1226" s="26" t="s">
        <v>136</v>
      </c>
      <c r="B1226" s="26">
        <v>382</v>
      </c>
      <c r="C1226" s="131">
        <v>400</v>
      </c>
      <c r="D1226" s="132" t="str">
        <f t="shared" si="169"/>
        <v>382-400</v>
      </c>
    </row>
    <row r="1227" spans="1:6" hidden="1" x14ac:dyDescent="0.2">
      <c r="A1227" s="26" t="s">
        <v>136</v>
      </c>
      <c r="B1227" s="26">
        <v>382</v>
      </c>
      <c r="C1227" s="131">
        <v>518</v>
      </c>
      <c r="D1227" s="132" t="str">
        <f t="shared" ref="D1227:D1234" si="172">B1227&amp;"-"&amp;C1227</f>
        <v>382-518</v>
      </c>
    </row>
    <row r="1228" spans="1:6" hidden="1" x14ac:dyDescent="0.2">
      <c r="A1228" s="26" t="s">
        <v>136</v>
      </c>
      <c r="B1228" s="26">
        <v>382</v>
      </c>
      <c r="C1228" s="131" t="s">
        <v>424</v>
      </c>
      <c r="D1228" s="132" t="str">
        <f t="shared" si="172"/>
        <v>382-518 (2)</v>
      </c>
    </row>
    <row r="1229" spans="1:6" hidden="1" x14ac:dyDescent="0.2">
      <c r="A1229" s="26" t="s">
        <v>136</v>
      </c>
      <c r="B1229" s="26">
        <v>382</v>
      </c>
      <c r="C1229" s="131">
        <v>550</v>
      </c>
      <c r="D1229" s="132" t="str">
        <f t="shared" si="172"/>
        <v>382-550</v>
      </c>
    </row>
    <row r="1230" spans="1:6" hidden="1" x14ac:dyDescent="0.2">
      <c r="A1230" s="26" t="s">
        <v>136</v>
      </c>
      <c r="B1230" s="26">
        <v>382</v>
      </c>
      <c r="C1230" s="131">
        <v>569</v>
      </c>
      <c r="D1230" s="132" t="str">
        <f t="shared" si="172"/>
        <v>382-569</v>
      </c>
    </row>
    <row r="1231" spans="1:6" hidden="1" x14ac:dyDescent="0.2">
      <c r="A1231" s="26" t="s">
        <v>136</v>
      </c>
      <c r="B1231" s="26">
        <v>382</v>
      </c>
      <c r="C1231" s="131">
        <v>500</v>
      </c>
      <c r="D1231" s="132" t="str">
        <f t="shared" si="172"/>
        <v>382-500</v>
      </c>
    </row>
    <row r="1232" spans="1:6" hidden="1" x14ac:dyDescent="0.2">
      <c r="A1232" s="26" t="s">
        <v>136</v>
      </c>
      <c r="B1232" s="26">
        <v>382</v>
      </c>
      <c r="C1232" s="131">
        <v>580</v>
      </c>
      <c r="D1232" s="132" t="str">
        <f t="shared" si="172"/>
        <v>382-580</v>
      </c>
    </row>
    <row r="1233" spans="1:6" hidden="1" x14ac:dyDescent="0.2">
      <c r="A1233" s="26" t="s">
        <v>136</v>
      </c>
      <c r="B1233" s="26">
        <v>382</v>
      </c>
      <c r="C1233" s="131">
        <v>610</v>
      </c>
      <c r="D1233" s="132" t="str">
        <f t="shared" si="172"/>
        <v>382-610</v>
      </c>
    </row>
    <row r="1234" spans="1:6" hidden="1" x14ac:dyDescent="0.2">
      <c r="A1234" s="26" t="s">
        <v>136</v>
      </c>
      <c r="B1234" s="26">
        <v>382</v>
      </c>
      <c r="C1234" s="131" t="s">
        <v>304</v>
      </c>
      <c r="D1234" s="132" t="str">
        <f t="shared" si="172"/>
        <v>382-610 (2)</v>
      </c>
    </row>
    <row r="1235" spans="1:6" hidden="1" x14ac:dyDescent="0.2">
      <c r="A1235" s="26" t="s">
        <v>136</v>
      </c>
      <c r="B1235" s="26">
        <v>382</v>
      </c>
      <c r="C1235" s="131">
        <v>641</v>
      </c>
      <c r="D1235" s="132" t="str">
        <f t="shared" si="169"/>
        <v>382-641</v>
      </c>
    </row>
    <row r="1236" spans="1:6" hidden="1" x14ac:dyDescent="0.2">
      <c r="A1236" s="26" t="s">
        <v>136</v>
      </c>
      <c r="B1236" s="26">
        <v>382</v>
      </c>
      <c r="C1236" s="131">
        <v>642</v>
      </c>
      <c r="D1236" s="132" t="str">
        <f t="shared" si="169"/>
        <v>382-642</v>
      </c>
      <c r="E1236" s="25">
        <v>1000</v>
      </c>
    </row>
    <row r="1237" spans="1:6" hidden="1" x14ac:dyDescent="0.2">
      <c r="A1237" s="26" t="s">
        <v>136</v>
      </c>
      <c r="B1237" s="26">
        <v>382</v>
      </c>
      <c r="C1237" s="131">
        <v>644</v>
      </c>
      <c r="D1237" s="132" t="str">
        <f t="shared" si="169"/>
        <v>382-644</v>
      </c>
    </row>
    <row r="1238" spans="1:6" hidden="1" x14ac:dyDescent="0.2">
      <c r="A1238" s="26" t="s">
        <v>136</v>
      </c>
      <c r="B1238" s="26">
        <v>382</v>
      </c>
      <c r="C1238" s="131">
        <v>645</v>
      </c>
      <c r="D1238" s="132" t="str">
        <f t="shared" si="169"/>
        <v>382-645</v>
      </c>
    </row>
    <row r="1239" spans="1:6" hidden="1" x14ac:dyDescent="0.2">
      <c r="A1239" s="26" t="s">
        <v>136</v>
      </c>
      <c r="B1239" s="26">
        <v>382</v>
      </c>
      <c r="C1239" s="131">
        <v>650</v>
      </c>
      <c r="D1239" s="132" t="str">
        <f t="shared" si="169"/>
        <v>382-650</v>
      </c>
      <c r="E1239" s="25">
        <v>5786</v>
      </c>
      <c r="F1239" s="27" t="s">
        <v>543</v>
      </c>
    </row>
    <row r="1240" spans="1:6" hidden="1" x14ac:dyDescent="0.2">
      <c r="A1240" s="26" t="s">
        <v>136</v>
      </c>
      <c r="B1240" s="26">
        <v>382</v>
      </c>
      <c r="C1240" s="131" t="s">
        <v>294</v>
      </c>
      <c r="D1240" s="132" t="str">
        <f t="shared" si="169"/>
        <v>382-650 (2)</v>
      </c>
    </row>
    <row r="1241" spans="1:6" hidden="1" x14ac:dyDescent="0.2">
      <c r="A1241" s="26" t="s">
        <v>136</v>
      </c>
      <c r="B1241" s="26">
        <v>382</v>
      </c>
      <c r="C1241" s="131">
        <v>736</v>
      </c>
      <c r="D1241" s="132" t="str">
        <f t="shared" ref="D1241" si="173">B1241&amp;"-"&amp;C1241</f>
        <v>382-736</v>
      </c>
    </row>
    <row r="1242" spans="1:6" hidden="1" x14ac:dyDescent="0.2">
      <c r="A1242" s="26" t="s">
        <v>139</v>
      </c>
      <c r="B1242" s="26">
        <v>384</v>
      </c>
      <c r="C1242" s="131">
        <v>100</v>
      </c>
      <c r="D1242" s="132" t="str">
        <f t="shared" si="169"/>
        <v>384-100</v>
      </c>
      <c r="E1242" s="25">
        <v>42300</v>
      </c>
      <c r="F1242" s="27" t="s">
        <v>501</v>
      </c>
    </row>
    <row r="1243" spans="1:6" hidden="1" x14ac:dyDescent="0.2">
      <c r="A1243" s="26" t="s">
        <v>139</v>
      </c>
      <c r="B1243" s="26">
        <v>384</v>
      </c>
      <c r="C1243" s="131">
        <v>320</v>
      </c>
      <c r="D1243" s="132" t="str">
        <f t="shared" si="169"/>
        <v>384-320</v>
      </c>
      <c r="E1243" s="25">
        <v>5500</v>
      </c>
      <c r="F1243" s="27" t="s">
        <v>544</v>
      </c>
    </row>
    <row r="1244" spans="1:6" hidden="1" x14ac:dyDescent="0.2">
      <c r="A1244" s="26" t="s">
        <v>139</v>
      </c>
      <c r="B1244" s="26">
        <v>384</v>
      </c>
      <c r="C1244" s="131">
        <v>330</v>
      </c>
      <c r="D1244" s="132" t="str">
        <f t="shared" ref="D1244" si="174">B1244&amp;"-"&amp;C1244</f>
        <v>384-330</v>
      </c>
    </row>
    <row r="1245" spans="1:6" hidden="1" x14ac:dyDescent="0.2">
      <c r="A1245" s="26" t="s">
        <v>139</v>
      </c>
      <c r="B1245" s="26">
        <v>384</v>
      </c>
      <c r="C1245" s="131">
        <v>350</v>
      </c>
      <c r="D1245" s="132" t="str">
        <f t="shared" si="169"/>
        <v>384-350</v>
      </c>
    </row>
    <row r="1246" spans="1:6" hidden="1" x14ac:dyDescent="0.2">
      <c r="A1246" s="26" t="s">
        <v>139</v>
      </c>
      <c r="B1246" s="26">
        <v>384</v>
      </c>
      <c r="C1246" s="131" t="s">
        <v>423</v>
      </c>
      <c r="D1246" s="132" t="str">
        <f t="shared" si="169"/>
        <v>384-350 (2)</v>
      </c>
    </row>
    <row r="1247" spans="1:6" hidden="1" x14ac:dyDescent="0.2">
      <c r="A1247" s="26" t="s">
        <v>139</v>
      </c>
      <c r="B1247" s="26">
        <v>384</v>
      </c>
      <c r="C1247" s="131">
        <v>300</v>
      </c>
      <c r="D1247" s="132" t="str">
        <f t="shared" si="169"/>
        <v>384-300</v>
      </c>
    </row>
    <row r="1248" spans="1:6" hidden="1" x14ac:dyDescent="0.2">
      <c r="A1248" s="26" t="s">
        <v>139</v>
      </c>
      <c r="B1248" s="26">
        <v>384</v>
      </c>
      <c r="C1248" s="131">
        <v>400</v>
      </c>
      <c r="D1248" s="132" t="str">
        <f t="shared" si="169"/>
        <v>384-400</v>
      </c>
    </row>
    <row r="1249" spans="1:6" hidden="1" x14ac:dyDescent="0.2">
      <c r="A1249" s="26" t="s">
        <v>139</v>
      </c>
      <c r="B1249" s="26">
        <v>384</v>
      </c>
      <c r="C1249" s="131">
        <v>518</v>
      </c>
      <c r="D1249" s="132" t="str">
        <f t="shared" ref="D1249:D1256" si="175">B1249&amp;"-"&amp;C1249</f>
        <v>384-518</v>
      </c>
    </row>
    <row r="1250" spans="1:6" hidden="1" x14ac:dyDescent="0.2">
      <c r="A1250" s="26" t="s">
        <v>139</v>
      </c>
      <c r="B1250" s="26">
        <v>384</v>
      </c>
      <c r="C1250" s="131" t="s">
        <v>424</v>
      </c>
      <c r="D1250" s="132" t="str">
        <f t="shared" si="175"/>
        <v>384-518 (2)</v>
      </c>
    </row>
    <row r="1251" spans="1:6" hidden="1" x14ac:dyDescent="0.2">
      <c r="A1251" s="26" t="s">
        <v>139</v>
      </c>
      <c r="B1251" s="26">
        <v>384</v>
      </c>
      <c r="C1251" s="131">
        <v>550</v>
      </c>
      <c r="D1251" s="132" t="str">
        <f t="shared" si="175"/>
        <v>384-550</v>
      </c>
    </row>
    <row r="1252" spans="1:6" hidden="1" x14ac:dyDescent="0.2">
      <c r="A1252" s="26" t="s">
        <v>139</v>
      </c>
      <c r="B1252" s="26">
        <v>384</v>
      </c>
      <c r="C1252" s="131">
        <v>569</v>
      </c>
      <c r="D1252" s="132" t="str">
        <f t="shared" si="175"/>
        <v>384-569</v>
      </c>
    </row>
    <row r="1253" spans="1:6" hidden="1" x14ac:dyDescent="0.2">
      <c r="A1253" s="26" t="s">
        <v>139</v>
      </c>
      <c r="B1253" s="26">
        <v>384</v>
      </c>
      <c r="C1253" s="131">
        <v>500</v>
      </c>
      <c r="D1253" s="132" t="str">
        <f t="shared" si="175"/>
        <v>384-500</v>
      </c>
    </row>
    <row r="1254" spans="1:6" hidden="1" x14ac:dyDescent="0.2">
      <c r="A1254" s="26" t="s">
        <v>139</v>
      </c>
      <c r="B1254" s="26">
        <v>384</v>
      </c>
      <c r="C1254" s="131">
        <v>580</v>
      </c>
      <c r="D1254" s="132" t="str">
        <f t="shared" si="175"/>
        <v>384-580</v>
      </c>
    </row>
    <row r="1255" spans="1:6" hidden="1" x14ac:dyDescent="0.2">
      <c r="A1255" s="26" t="s">
        <v>139</v>
      </c>
      <c r="B1255" s="26">
        <v>384</v>
      </c>
      <c r="C1255" s="131">
        <v>610</v>
      </c>
      <c r="D1255" s="132" t="str">
        <f t="shared" si="175"/>
        <v>384-610</v>
      </c>
      <c r="E1255" s="25">
        <v>3000</v>
      </c>
      <c r="F1255" s="27" t="s">
        <v>546</v>
      </c>
    </row>
    <row r="1256" spans="1:6" hidden="1" x14ac:dyDescent="0.2">
      <c r="A1256" s="26" t="s">
        <v>139</v>
      </c>
      <c r="B1256" s="26">
        <v>384</v>
      </c>
      <c r="C1256" s="131" t="s">
        <v>304</v>
      </c>
      <c r="D1256" s="132" t="str">
        <f t="shared" si="175"/>
        <v>384-610 (2)</v>
      </c>
    </row>
    <row r="1257" spans="1:6" hidden="1" x14ac:dyDescent="0.2">
      <c r="A1257" s="26" t="s">
        <v>139</v>
      </c>
      <c r="B1257" s="26">
        <v>384</v>
      </c>
      <c r="C1257" s="131">
        <v>641</v>
      </c>
      <c r="D1257" s="132" t="str">
        <f t="shared" si="169"/>
        <v>384-641</v>
      </c>
    </row>
    <row r="1258" spans="1:6" hidden="1" x14ac:dyDescent="0.2">
      <c r="A1258" s="26" t="s">
        <v>139</v>
      </c>
      <c r="B1258" s="26">
        <v>384</v>
      </c>
      <c r="C1258" s="131">
        <v>642</v>
      </c>
      <c r="D1258" s="132" t="str">
        <f t="shared" si="169"/>
        <v>384-642</v>
      </c>
    </row>
    <row r="1259" spans="1:6" hidden="1" x14ac:dyDescent="0.2">
      <c r="A1259" s="26" t="s">
        <v>139</v>
      </c>
      <c r="B1259" s="26">
        <v>384</v>
      </c>
      <c r="C1259" s="131">
        <v>644</v>
      </c>
      <c r="D1259" s="132" t="str">
        <f t="shared" si="169"/>
        <v>384-644</v>
      </c>
      <c r="E1259" s="25">
        <v>5000</v>
      </c>
    </row>
    <row r="1260" spans="1:6" hidden="1" x14ac:dyDescent="0.2">
      <c r="A1260" s="26" t="s">
        <v>139</v>
      </c>
      <c r="B1260" s="26">
        <v>384</v>
      </c>
      <c r="C1260" s="131">
        <v>645</v>
      </c>
      <c r="D1260" s="132" t="str">
        <f t="shared" si="169"/>
        <v>384-645</v>
      </c>
    </row>
    <row r="1261" spans="1:6" hidden="1" x14ac:dyDescent="0.2">
      <c r="A1261" s="26" t="s">
        <v>139</v>
      </c>
      <c r="B1261" s="26">
        <v>384</v>
      </c>
      <c r="C1261" s="131">
        <v>650</v>
      </c>
      <c r="D1261" s="132" t="str">
        <f t="shared" si="169"/>
        <v>384-650</v>
      </c>
      <c r="E1261" s="25">
        <v>9840</v>
      </c>
      <c r="F1261" s="27" t="s">
        <v>545</v>
      </c>
    </row>
    <row r="1262" spans="1:6" hidden="1" x14ac:dyDescent="0.2">
      <c r="A1262" s="26" t="s">
        <v>139</v>
      </c>
      <c r="B1262" s="26">
        <v>384</v>
      </c>
      <c r="C1262" s="131" t="s">
        <v>294</v>
      </c>
      <c r="D1262" s="132" t="str">
        <f t="shared" si="169"/>
        <v>384-650 (2)</v>
      </c>
      <c r="E1262" s="25">
        <v>3132</v>
      </c>
      <c r="F1262" s="27" t="s">
        <v>470</v>
      </c>
    </row>
    <row r="1263" spans="1:6" hidden="1" x14ac:dyDescent="0.2">
      <c r="A1263" s="26" t="s">
        <v>139</v>
      </c>
      <c r="B1263" s="26">
        <v>384</v>
      </c>
      <c r="C1263" s="131">
        <v>736</v>
      </c>
      <c r="D1263" s="132" t="str">
        <f t="shared" ref="D1263" si="176">B1263&amp;"-"&amp;C1263</f>
        <v>384-736</v>
      </c>
    </row>
    <row r="1264" spans="1:6" hidden="1" x14ac:dyDescent="0.2">
      <c r="A1264" s="26" t="s">
        <v>142</v>
      </c>
      <c r="B1264" s="26">
        <v>386</v>
      </c>
      <c r="C1264" s="131">
        <v>100</v>
      </c>
      <c r="D1264" s="132" t="str">
        <f t="shared" si="169"/>
        <v>386-100</v>
      </c>
      <c r="E1264" s="25">
        <v>64418</v>
      </c>
      <c r="F1264" s="27" t="s">
        <v>516</v>
      </c>
    </row>
    <row r="1265" spans="1:6" hidden="1" x14ac:dyDescent="0.2">
      <c r="A1265" s="26" t="s">
        <v>142</v>
      </c>
      <c r="B1265" s="26">
        <v>386</v>
      </c>
      <c r="C1265" s="131">
        <v>320</v>
      </c>
      <c r="D1265" s="132" t="str">
        <f t="shared" si="169"/>
        <v>386-320</v>
      </c>
    </row>
    <row r="1266" spans="1:6" hidden="1" x14ac:dyDescent="0.2">
      <c r="A1266" s="26" t="s">
        <v>142</v>
      </c>
      <c r="B1266" s="26">
        <v>386</v>
      </c>
      <c r="C1266" s="131">
        <v>330</v>
      </c>
      <c r="D1266" s="132" t="str">
        <f t="shared" ref="D1266" si="177">B1266&amp;"-"&amp;C1266</f>
        <v>386-330</v>
      </c>
      <c r="E1266" s="25">
        <v>500</v>
      </c>
    </row>
    <row r="1267" spans="1:6" hidden="1" x14ac:dyDescent="0.2">
      <c r="A1267" s="26" t="s">
        <v>142</v>
      </c>
      <c r="B1267" s="26">
        <v>386</v>
      </c>
      <c r="C1267" s="131">
        <v>350</v>
      </c>
      <c r="D1267" s="132" t="str">
        <f t="shared" si="169"/>
        <v>386-350</v>
      </c>
    </row>
    <row r="1268" spans="1:6" hidden="1" x14ac:dyDescent="0.2">
      <c r="A1268" s="26" t="s">
        <v>142</v>
      </c>
      <c r="B1268" s="26">
        <v>386</v>
      </c>
      <c r="C1268" s="131" t="s">
        <v>423</v>
      </c>
      <c r="D1268" s="132" t="str">
        <f t="shared" si="169"/>
        <v>386-350 (2)</v>
      </c>
    </row>
    <row r="1269" spans="1:6" hidden="1" x14ac:dyDescent="0.2">
      <c r="A1269" s="26" t="s">
        <v>142</v>
      </c>
      <c r="B1269" s="26">
        <v>386</v>
      </c>
      <c r="C1269" s="131">
        <v>300</v>
      </c>
      <c r="D1269" s="132" t="str">
        <f t="shared" si="169"/>
        <v>386-300</v>
      </c>
    </row>
    <row r="1270" spans="1:6" hidden="1" x14ac:dyDescent="0.2">
      <c r="A1270" s="26" t="s">
        <v>142</v>
      </c>
      <c r="B1270" s="26">
        <v>386</v>
      </c>
      <c r="C1270" s="131">
        <v>400</v>
      </c>
      <c r="D1270" s="132" t="str">
        <f t="shared" si="169"/>
        <v>386-400</v>
      </c>
    </row>
    <row r="1271" spans="1:6" hidden="1" x14ac:dyDescent="0.2">
      <c r="A1271" s="26" t="s">
        <v>142</v>
      </c>
      <c r="B1271" s="26">
        <v>386</v>
      </c>
      <c r="C1271" s="131">
        <v>518</v>
      </c>
      <c r="D1271" s="132" t="str">
        <f t="shared" ref="D1271:D1278" si="178">B1271&amp;"-"&amp;C1271</f>
        <v>386-518</v>
      </c>
    </row>
    <row r="1272" spans="1:6" hidden="1" x14ac:dyDescent="0.2">
      <c r="A1272" s="26" t="s">
        <v>142</v>
      </c>
      <c r="B1272" s="26">
        <v>386</v>
      </c>
      <c r="C1272" s="131" t="s">
        <v>424</v>
      </c>
      <c r="D1272" s="132" t="str">
        <f t="shared" si="178"/>
        <v>386-518 (2)</v>
      </c>
    </row>
    <row r="1273" spans="1:6" hidden="1" x14ac:dyDescent="0.2">
      <c r="A1273" s="26" t="s">
        <v>142</v>
      </c>
      <c r="B1273" s="26">
        <v>386</v>
      </c>
      <c r="C1273" s="131">
        <v>550</v>
      </c>
      <c r="D1273" s="132" t="str">
        <f t="shared" si="178"/>
        <v>386-550</v>
      </c>
    </row>
    <row r="1274" spans="1:6" hidden="1" x14ac:dyDescent="0.2">
      <c r="A1274" s="26" t="s">
        <v>142</v>
      </c>
      <c r="B1274" s="26">
        <v>386</v>
      </c>
      <c r="C1274" s="131">
        <v>569</v>
      </c>
      <c r="D1274" s="132" t="str">
        <f t="shared" si="178"/>
        <v>386-569</v>
      </c>
    </row>
    <row r="1275" spans="1:6" hidden="1" x14ac:dyDescent="0.2">
      <c r="A1275" s="26" t="s">
        <v>142</v>
      </c>
      <c r="B1275" s="26">
        <v>386</v>
      </c>
      <c r="C1275" s="131">
        <v>500</v>
      </c>
      <c r="D1275" s="132" t="str">
        <f t="shared" si="178"/>
        <v>386-500</v>
      </c>
    </row>
    <row r="1276" spans="1:6" hidden="1" x14ac:dyDescent="0.2">
      <c r="A1276" s="26" t="s">
        <v>142</v>
      </c>
      <c r="B1276" s="26">
        <v>386</v>
      </c>
      <c r="C1276" s="131">
        <v>580</v>
      </c>
      <c r="D1276" s="132" t="str">
        <f t="shared" si="178"/>
        <v>386-580</v>
      </c>
      <c r="E1276" s="25">
        <v>1000</v>
      </c>
    </row>
    <row r="1277" spans="1:6" hidden="1" x14ac:dyDescent="0.2">
      <c r="A1277" s="26" t="s">
        <v>142</v>
      </c>
      <c r="B1277" s="26">
        <v>386</v>
      </c>
      <c r="C1277" s="131">
        <v>610</v>
      </c>
      <c r="D1277" s="132" t="str">
        <f t="shared" si="178"/>
        <v>386-610</v>
      </c>
      <c r="E1277" s="25">
        <v>2000</v>
      </c>
    </row>
    <row r="1278" spans="1:6" hidden="1" x14ac:dyDescent="0.2">
      <c r="A1278" s="26" t="s">
        <v>142</v>
      </c>
      <c r="B1278" s="26">
        <v>386</v>
      </c>
      <c r="C1278" s="131" t="s">
        <v>304</v>
      </c>
      <c r="D1278" s="132" t="str">
        <f t="shared" si="178"/>
        <v>386-610 (2)</v>
      </c>
    </row>
    <row r="1279" spans="1:6" hidden="1" x14ac:dyDescent="0.2">
      <c r="A1279" s="26" t="s">
        <v>142</v>
      </c>
      <c r="B1279" s="26">
        <v>386</v>
      </c>
      <c r="C1279" s="131">
        <v>641</v>
      </c>
      <c r="D1279" s="132" t="str">
        <f t="shared" si="169"/>
        <v>386-641</v>
      </c>
    </row>
    <row r="1280" spans="1:6" hidden="1" x14ac:dyDescent="0.2">
      <c r="A1280" s="26" t="s">
        <v>142</v>
      </c>
      <c r="B1280" s="26">
        <v>386</v>
      </c>
      <c r="C1280" s="131">
        <v>642</v>
      </c>
      <c r="D1280" s="132" t="str">
        <f t="shared" si="169"/>
        <v>386-642</v>
      </c>
      <c r="E1280" s="25">
        <v>2500</v>
      </c>
      <c r="F1280" s="27" t="s">
        <v>495</v>
      </c>
    </row>
    <row r="1281" spans="1:6" hidden="1" x14ac:dyDescent="0.2">
      <c r="A1281" s="26" t="s">
        <v>142</v>
      </c>
      <c r="B1281" s="26">
        <v>386</v>
      </c>
      <c r="C1281" s="131">
        <v>644</v>
      </c>
      <c r="D1281" s="132" t="str">
        <f t="shared" si="169"/>
        <v>386-644</v>
      </c>
    </row>
    <row r="1282" spans="1:6" hidden="1" x14ac:dyDescent="0.2">
      <c r="A1282" s="26" t="s">
        <v>142</v>
      </c>
      <c r="B1282" s="26">
        <v>386</v>
      </c>
      <c r="C1282" s="131">
        <v>645</v>
      </c>
      <c r="D1282" s="132" t="str">
        <f t="shared" si="169"/>
        <v>386-645</v>
      </c>
    </row>
    <row r="1283" spans="1:6" hidden="1" x14ac:dyDescent="0.2">
      <c r="A1283" s="26" t="s">
        <v>142</v>
      </c>
      <c r="B1283" s="26">
        <v>386</v>
      </c>
      <c r="C1283" s="131">
        <v>650</v>
      </c>
      <c r="D1283" s="132" t="str">
        <f t="shared" si="169"/>
        <v>386-650</v>
      </c>
      <c r="E1283" s="25">
        <v>5000</v>
      </c>
      <c r="F1283" s="27" t="s">
        <v>547</v>
      </c>
    </row>
    <row r="1284" spans="1:6" hidden="1" x14ac:dyDescent="0.2">
      <c r="A1284" s="26" t="s">
        <v>142</v>
      </c>
      <c r="B1284" s="26">
        <v>386</v>
      </c>
      <c r="C1284" s="131" t="s">
        <v>294</v>
      </c>
      <c r="D1284" s="132" t="str">
        <f t="shared" si="169"/>
        <v>386-650 (2)</v>
      </c>
    </row>
    <row r="1285" spans="1:6" hidden="1" x14ac:dyDescent="0.2">
      <c r="A1285" s="26" t="s">
        <v>142</v>
      </c>
      <c r="B1285" s="26">
        <v>386</v>
      </c>
      <c r="C1285" s="131">
        <v>736</v>
      </c>
      <c r="D1285" s="132" t="str">
        <f t="shared" ref="D1285" si="179">B1285&amp;"-"&amp;C1285</f>
        <v>386-736</v>
      </c>
    </row>
    <row r="1286" spans="1:6" hidden="1" x14ac:dyDescent="0.2">
      <c r="A1286" s="26" t="s">
        <v>145</v>
      </c>
      <c r="B1286" s="26">
        <v>394</v>
      </c>
      <c r="C1286" s="131">
        <v>100</v>
      </c>
      <c r="D1286" s="132" t="str">
        <f t="shared" si="169"/>
        <v>394-100</v>
      </c>
      <c r="E1286" s="25">
        <v>95560</v>
      </c>
      <c r="F1286" s="27" t="s">
        <v>548</v>
      </c>
    </row>
    <row r="1287" spans="1:6" hidden="1" x14ac:dyDescent="0.2">
      <c r="A1287" s="26" t="s">
        <v>145</v>
      </c>
      <c r="B1287" s="26">
        <v>394</v>
      </c>
      <c r="C1287" s="131">
        <v>320</v>
      </c>
      <c r="D1287" s="132" t="str">
        <f t="shared" si="169"/>
        <v>394-320</v>
      </c>
    </row>
    <row r="1288" spans="1:6" hidden="1" x14ac:dyDescent="0.2">
      <c r="A1288" s="26" t="s">
        <v>145</v>
      </c>
      <c r="B1288" s="26">
        <v>394</v>
      </c>
      <c r="C1288" s="131">
        <v>330</v>
      </c>
      <c r="D1288" s="132" t="str">
        <f t="shared" ref="D1288" si="180">B1288&amp;"-"&amp;C1288</f>
        <v>394-330</v>
      </c>
    </row>
    <row r="1289" spans="1:6" hidden="1" x14ac:dyDescent="0.2">
      <c r="A1289" s="26" t="s">
        <v>145</v>
      </c>
      <c r="B1289" s="26">
        <v>394</v>
      </c>
      <c r="C1289" s="131">
        <v>350</v>
      </c>
      <c r="D1289" s="132" t="str">
        <f t="shared" si="169"/>
        <v>394-350</v>
      </c>
    </row>
    <row r="1290" spans="1:6" hidden="1" x14ac:dyDescent="0.2">
      <c r="A1290" s="26" t="s">
        <v>145</v>
      </c>
      <c r="B1290" s="26">
        <v>394</v>
      </c>
      <c r="C1290" s="131" t="s">
        <v>423</v>
      </c>
      <c r="D1290" s="132" t="str">
        <f t="shared" si="169"/>
        <v>394-350 (2)</v>
      </c>
    </row>
    <row r="1291" spans="1:6" hidden="1" x14ac:dyDescent="0.2">
      <c r="A1291" s="26" t="s">
        <v>145</v>
      </c>
      <c r="B1291" s="26">
        <v>394</v>
      </c>
      <c r="C1291" s="131">
        <v>300</v>
      </c>
      <c r="D1291" s="132" t="str">
        <f t="shared" si="169"/>
        <v>394-300</v>
      </c>
    </row>
    <row r="1292" spans="1:6" hidden="1" x14ac:dyDescent="0.2">
      <c r="A1292" s="26" t="s">
        <v>145</v>
      </c>
      <c r="B1292" s="26">
        <v>394</v>
      </c>
      <c r="C1292" s="131">
        <v>400</v>
      </c>
      <c r="D1292" s="132" t="str">
        <f t="shared" si="169"/>
        <v>394-400</v>
      </c>
    </row>
    <row r="1293" spans="1:6" hidden="1" x14ac:dyDescent="0.2">
      <c r="A1293" s="26" t="s">
        <v>145</v>
      </c>
      <c r="B1293" s="26">
        <v>394</v>
      </c>
      <c r="C1293" s="131">
        <v>518</v>
      </c>
      <c r="D1293" s="132" t="str">
        <f t="shared" ref="D1293:D1300" si="181">B1293&amp;"-"&amp;C1293</f>
        <v>394-518</v>
      </c>
    </row>
    <row r="1294" spans="1:6" hidden="1" x14ac:dyDescent="0.2">
      <c r="A1294" s="26" t="s">
        <v>145</v>
      </c>
      <c r="B1294" s="26">
        <v>394</v>
      </c>
      <c r="C1294" s="131" t="s">
        <v>424</v>
      </c>
      <c r="D1294" s="132" t="str">
        <f t="shared" si="181"/>
        <v>394-518 (2)</v>
      </c>
    </row>
    <row r="1295" spans="1:6" hidden="1" x14ac:dyDescent="0.2">
      <c r="A1295" s="26" t="s">
        <v>145</v>
      </c>
      <c r="B1295" s="26">
        <v>394</v>
      </c>
      <c r="C1295" s="131">
        <v>550</v>
      </c>
      <c r="D1295" s="132" t="str">
        <f t="shared" si="181"/>
        <v>394-550</v>
      </c>
    </row>
    <row r="1296" spans="1:6" hidden="1" x14ac:dyDescent="0.2">
      <c r="A1296" s="26" t="s">
        <v>145</v>
      </c>
      <c r="B1296" s="26">
        <v>394</v>
      </c>
      <c r="C1296" s="131">
        <v>569</v>
      </c>
      <c r="D1296" s="132" t="str">
        <f t="shared" si="181"/>
        <v>394-569</v>
      </c>
    </row>
    <row r="1297" spans="1:6" hidden="1" x14ac:dyDescent="0.2">
      <c r="A1297" s="26" t="s">
        <v>145</v>
      </c>
      <c r="B1297" s="26">
        <v>394</v>
      </c>
      <c r="C1297" s="131">
        <v>500</v>
      </c>
      <c r="D1297" s="132" t="str">
        <f t="shared" si="181"/>
        <v>394-500</v>
      </c>
    </row>
    <row r="1298" spans="1:6" hidden="1" x14ac:dyDescent="0.2">
      <c r="A1298" s="26" t="s">
        <v>145</v>
      </c>
      <c r="B1298" s="26">
        <v>394</v>
      </c>
      <c r="C1298" s="131">
        <v>580</v>
      </c>
      <c r="D1298" s="132" t="str">
        <f t="shared" si="181"/>
        <v>394-580</v>
      </c>
    </row>
    <row r="1299" spans="1:6" hidden="1" x14ac:dyDescent="0.2">
      <c r="A1299" s="26" t="s">
        <v>145</v>
      </c>
      <c r="B1299" s="26">
        <v>394</v>
      </c>
      <c r="C1299" s="131">
        <v>610</v>
      </c>
      <c r="D1299" s="132" t="str">
        <f t="shared" si="181"/>
        <v>394-610</v>
      </c>
    </row>
    <row r="1300" spans="1:6" hidden="1" x14ac:dyDescent="0.2">
      <c r="A1300" s="26" t="s">
        <v>145</v>
      </c>
      <c r="B1300" s="26">
        <v>394</v>
      </c>
      <c r="C1300" s="131" t="s">
        <v>304</v>
      </c>
      <c r="D1300" s="132" t="str">
        <f t="shared" si="181"/>
        <v>394-610 (2)</v>
      </c>
    </row>
    <row r="1301" spans="1:6" hidden="1" x14ac:dyDescent="0.2">
      <c r="A1301" s="26" t="s">
        <v>145</v>
      </c>
      <c r="B1301" s="26">
        <v>394</v>
      </c>
      <c r="C1301" s="131">
        <v>641</v>
      </c>
      <c r="D1301" s="132" t="str">
        <f t="shared" si="169"/>
        <v>394-641</v>
      </c>
    </row>
    <row r="1302" spans="1:6" hidden="1" x14ac:dyDescent="0.2">
      <c r="A1302" s="26" t="s">
        <v>145</v>
      </c>
      <c r="B1302" s="26">
        <v>394</v>
      </c>
      <c r="C1302" s="131">
        <v>642</v>
      </c>
      <c r="D1302" s="132" t="str">
        <f t="shared" si="169"/>
        <v>394-642</v>
      </c>
    </row>
    <row r="1303" spans="1:6" hidden="1" x14ac:dyDescent="0.2">
      <c r="A1303" s="26" t="s">
        <v>145</v>
      </c>
      <c r="B1303" s="26">
        <v>394</v>
      </c>
      <c r="C1303" s="131">
        <v>644</v>
      </c>
      <c r="D1303" s="132" t="str">
        <f t="shared" si="169"/>
        <v>394-644</v>
      </c>
    </row>
    <row r="1304" spans="1:6" hidden="1" x14ac:dyDescent="0.2">
      <c r="A1304" s="26" t="s">
        <v>145</v>
      </c>
      <c r="B1304" s="26">
        <v>394</v>
      </c>
      <c r="C1304" s="131">
        <v>645</v>
      </c>
      <c r="D1304" s="132" t="str">
        <f t="shared" si="169"/>
        <v>394-645</v>
      </c>
    </row>
    <row r="1305" spans="1:6" hidden="1" x14ac:dyDescent="0.2">
      <c r="A1305" s="26" t="s">
        <v>145</v>
      </c>
      <c r="B1305" s="26">
        <v>394</v>
      </c>
      <c r="C1305" s="131">
        <v>650</v>
      </c>
      <c r="D1305" s="132" t="str">
        <f t="shared" si="169"/>
        <v>394-650</v>
      </c>
    </row>
    <row r="1306" spans="1:6" hidden="1" x14ac:dyDescent="0.2">
      <c r="A1306" s="26" t="s">
        <v>145</v>
      </c>
      <c r="B1306" s="26">
        <v>394</v>
      </c>
      <c r="C1306" s="131" t="s">
        <v>294</v>
      </c>
      <c r="D1306" s="132" t="str">
        <f t="shared" si="169"/>
        <v>394-650 (2)</v>
      </c>
    </row>
    <row r="1307" spans="1:6" hidden="1" x14ac:dyDescent="0.2">
      <c r="A1307" s="26" t="s">
        <v>145</v>
      </c>
      <c r="B1307" s="26">
        <v>394</v>
      </c>
      <c r="C1307" s="131">
        <v>736</v>
      </c>
      <c r="D1307" s="132" t="str">
        <f t="shared" ref="D1307" si="182">B1307&amp;"-"&amp;C1307</f>
        <v>394-736</v>
      </c>
    </row>
    <row r="1308" spans="1:6" hidden="1" x14ac:dyDescent="0.2">
      <c r="A1308" s="26" t="s">
        <v>148</v>
      </c>
      <c r="B1308" s="26">
        <v>395</v>
      </c>
      <c r="C1308" s="131">
        <v>100</v>
      </c>
      <c r="D1308" s="132" t="str">
        <f t="shared" si="169"/>
        <v>395-100</v>
      </c>
      <c r="E1308" s="25">
        <v>65800</v>
      </c>
      <c r="F1308" s="27" t="s">
        <v>549</v>
      </c>
    </row>
    <row r="1309" spans="1:6" hidden="1" x14ac:dyDescent="0.2">
      <c r="A1309" s="26" t="s">
        <v>148</v>
      </c>
      <c r="B1309" s="26">
        <v>395</v>
      </c>
      <c r="C1309" s="131">
        <v>320</v>
      </c>
      <c r="D1309" s="132" t="str">
        <f t="shared" si="169"/>
        <v>395-320</v>
      </c>
    </row>
    <row r="1310" spans="1:6" hidden="1" x14ac:dyDescent="0.2">
      <c r="A1310" s="26" t="s">
        <v>148</v>
      </c>
      <c r="B1310" s="26">
        <v>395</v>
      </c>
      <c r="C1310" s="131">
        <v>330</v>
      </c>
      <c r="D1310" s="132" t="str">
        <f t="shared" ref="D1310" si="183">B1310&amp;"-"&amp;C1310</f>
        <v>395-330</v>
      </c>
    </row>
    <row r="1311" spans="1:6" hidden="1" x14ac:dyDescent="0.2">
      <c r="A1311" s="26" t="s">
        <v>148</v>
      </c>
      <c r="B1311" s="26">
        <v>395</v>
      </c>
      <c r="C1311" s="131">
        <v>350</v>
      </c>
      <c r="D1311" s="132" t="str">
        <f t="shared" si="169"/>
        <v>395-350</v>
      </c>
    </row>
    <row r="1312" spans="1:6" hidden="1" x14ac:dyDescent="0.2">
      <c r="A1312" s="26" t="s">
        <v>148</v>
      </c>
      <c r="B1312" s="26">
        <v>395</v>
      </c>
      <c r="C1312" s="131" t="s">
        <v>423</v>
      </c>
      <c r="D1312" s="132" t="str">
        <f t="shared" si="169"/>
        <v>395-350 (2)</v>
      </c>
    </row>
    <row r="1313" spans="1:6" hidden="1" x14ac:dyDescent="0.2">
      <c r="A1313" s="26" t="s">
        <v>148</v>
      </c>
      <c r="B1313" s="26">
        <v>395</v>
      </c>
      <c r="C1313" s="131">
        <v>300</v>
      </c>
      <c r="D1313" s="132" t="str">
        <f t="shared" si="169"/>
        <v>395-300</v>
      </c>
    </row>
    <row r="1314" spans="1:6" hidden="1" x14ac:dyDescent="0.2">
      <c r="A1314" s="26" t="s">
        <v>148</v>
      </c>
      <c r="B1314" s="26">
        <v>395</v>
      </c>
      <c r="C1314" s="131">
        <v>400</v>
      </c>
      <c r="D1314" s="132" t="str">
        <f t="shared" si="169"/>
        <v>395-400</v>
      </c>
    </row>
    <row r="1315" spans="1:6" hidden="1" x14ac:dyDescent="0.2">
      <c r="A1315" s="26" t="s">
        <v>148</v>
      </c>
      <c r="B1315" s="26">
        <v>395</v>
      </c>
      <c r="C1315" s="131">
        <v>518</v>
      </c>
      <c r="D1315" s="132" t="str">
        <f t="shared" ref="D1315:D1322" si="184">B1315&amp;"-"&amp;C1315</f>
        <v>395-518</v>
      </c>
    </row>
    <row r="1316" spans="1:6" hidden="1" x14ac:dyDescent="0.2">
      <c r="A1316" s="26" t="s">
        <v>148</v>
      </c>
      <c r="B1316" s="26">
        <v>395</v>
      </c>
      <c r="C1316" s="131" t="s">
        <v>424</v>
      </c>
      <c r="D1316" s="132" t="str">
        <f t="shared" si="184"/>
        <v>395-518 (2)</v>
      </c>
    </row>
    <row r="1317" spans="1:6" hidden="1" x14ac:dyDescent="0.2">
      <c r="A1317" s="26" t="s">
        <v>148</v>
      </c>
      <c r="B1317" s="26">
        <v>395</v>
      </c>
      <c r="C1317" s="131">
        <v>550</v>
      </c>
      <c r="D1317" s="132" t="str">
        <f t="shared" si="184"/>
        <v>395-550</v>
      </c>
    </row>
    <row r="1318" spans="1:6" hidden="1" x14ac:dyDescent="0.2">
      <c r="A1318" s="26" t="s">
        <v>148</v>
      </c>
      <c r="B1318" s="26">
        <v>395</v>
      </c>
      <c r="C1318" s="131">
        <v>569</v>
      </c>
      <c r="D1318" s="132" t="str">
        <f t="shared" si="184"/>
        <v>395-569</v>
      </c>
    </row>
    <row r="1319" spans="1:6" hidden="1" x14ac:dyDescent="0.2">
      <c r="A1319" s="26" t="s">
        <v>148</v>
      </c>
      <c r="B1319" s="26">
        <v>395</v>
      </c>
      <c r="C1319" s="131">
        <v>500</v>
      </c>
      <c r="D1319" s="132" t="str">
        <f t="shared" si="184"/>
        <v>395-500</v>
      </c>
    </row>
    <row r="1320" spans="1:6" hidden="1" x14ac:dyDescent="0.2">
      <c r="A1320" s="26" t="s">
        <v>148</v>
      </c>
      <c r="B1320" s="26">
        <v>395</v>
      </c>
      <c r="C1320" s="131">
        <v>580</v>
      </c>
      <c r="D1320" s="132" t="str">
        <f t="shared" si="184"/>
        <v>395-580</v>
      </c>
    </row>
    <row r="1321" spans="1:6" hidden="1" x14ac:dyDescent="0.2">
      <c r="A1321" s="26" t="s">
        <v>148</v>
      </c>
      <c r="B1321" s="26">
        <v>395</v>
      </c>
      <c r="C1321" s="131">
        <v>610</v>
      </c>
      <c r="D1321" s="132" t="str">
        <f t="shared" si="184"/>
        <v>395-610</v>
      </c>
    </row>
    <row r="1322" spans="1:6" hidden="1" x14ac:dyDescent="0.2">
      <c r="A1322" s="26" t="s">
        <v>148</v>
      </c>
      <c r="B1322" s="26">
        <v>395</v>
      </c>
      <c r="C1322" s="131" t="s">
        <v>304</v>
      </c>
      <c r="D1322" s="132" t="str">
        <f t="shared" si="184"/>
        <v>395-610 (2)</v>
      </c>
    </row>
    <row r="1323" spans="1:6" hidden="1" x14ac:dyDescent="0.2">
      <c r="A1323" s="26" t="s">
        <v>148</v>
      </c>
      <c r="B1323" s="26">
        <v>395</v>
      </c>
      <c r="C1323" s="131">
        <v>641</v>
      </c>
      <c r="D1323" s="132" t="str">
        <f t="shared" si="169"/>
        <v>395-641</v>
      </c>
    </row>
    <row r="1324" spans="1:6" hidden="1" x14ac:dyDescent="0.2">
      <c r="A1324" s="26" t="s">
        <v>148</v>
      </c>
      <c r="B1324" s="26">
        <v>395</v>
      </c>
      <c r="C1324" s="131">
        <v>642</v>
      </c>
      <c r="D1324" s="132" t="str">
        <f t="shared" si="169"/>
        <v>395-642</v>
      </c>
    </row>
    <row r="1325" spans="1:6" hidden="1" x14ac:dyDescent="0.2">
      <c r="A1325" s="26" t="s">
        <v>148</v>
      </c>
      <c r="B1325" s="26">
        <v>395</v>
      </c>
      <c r="C1325" s="131">
        <v>644</v>
      </c>
      <c r="D1325" s="132" t="str">
        <f t="shared" si="169"/>
        <v>395-644</v>
      </c>
    </row>
    <row r="1326" spans="1:6" hidden="1" x14ac:dyDescent="0.2">
      <c r="A1326" s="26" t="s">
        <v>148</v>
      </c>
      <c r="B1326" s="26">
        <v>395</v>
      </c>
      <c r="C1326" s="131">
        <v>645</v>
      </c>
      <c r="D1326" s="132" t="str">
        <f t="shared" si="169"/>
        <v>395-645</v>
      </c>
    </row>
    <row r="1327" spans="1:6" hidden="1" x14ac:dyDescent="0.2">
      <c r="A1327" s="26" t="s">
        <v>148</v>
      </c>
      <c r="B1327" s="26">
        <v>395</v>
      </c>
      <c r="C1327" s="131">
        <v>650</v>
      </c>
      <c r="D1327" s="132" t="str">
        <f t="shared" si="169"/>
        <v>395-650</v>
      </c>
      <c r="E1327" s="25">
        <v>4000</v>
      </c>
      <c r="F1327" s="27" t="s">
        <v>471</v>
      </c>
    </row>
    <row r="1328" spans="1:6" hidden="1" x14ac:dyDescent="0.2">
      <c r="A1328" s="26" t="s">
        <v>148</v>
      </c>
      <c r="B1328" s="26">
        <v>395</v>
      </c>
      <c r="C1328" s="131" t="s">
        <v>294</v>
      </c>
      <c r="D1328" s="132" t="str">
        <f t="shared" si="169"/>
        <v>395-650 (2)</v>
      </c>
      <c r="E1328" s="25">
        <v>4000</v>
      </c>
      <c r="F1328" s="27" t="s">
        <v>470</v>
      </c>
    </row>
    <row r="1329" spans="1:6" hidden="1" x14ac:dyDescent="0.2">
      <c r="A1329" s="26" t="s">
        <v>148</v>
      </c>
      <c r="B1329" s="26">
        <v>395</v>
      </c>
      <c r="C1329" s="131">
        <v>736</v>
      </c>
      <c r="D1329" s="132" t="str">
        <f t="shared" ref="D1329" si="185">B1329&amp;"-"&amp;C1329</f>
        <v>395-736</v>
      </c>
    </row>
    <row r="1330" spans="1:6" hidden="1" x14ac:dyDescent="0.2">
      <c r="A1330" s="26" t="s">
        <v>151</v>
      </c>
      <c r="B1330" s="26">
        <v>396</v>
      </c>
      <c r="C1330" s="131">
        <v>100</v>
      </c>
      <c r="D1330" s="132" t="str">
        <f t="shared" si="169"/>
        <v>396-100</v>
      </c>
      <c r="E1330" s="25">
        <v>41000</v>
      </c>
      <c r="F1330" s="27" t="s">
        <v>501</v>
      </c>
    </row>
    <row r="1331" spans="1:6" hidden="1" x14ac:dyDescent="0.2">
      <c r="A1331" s="26" t="s">
        <v>151</v>
      </c>
      <c r="B1331" s="26">
        <v>396</v>
      </c>
      <c r="C1331" s="131">
        <v>320</v>
      </c>
      <c r="D1331" s="132" t="str">
        <f t="shared" ref="D1331:D1445" si="186">B1331&amp;"-"&amp;C1331</f>
        <v>396-320</v>
      </c>
    </row>
    <row r="1332" spans="1:6" hidden="1" x14ac:dyDescent="0.2">
      <c r="A1332" s="26" t="s">
        <v>151</v>
      </c>
      <c r="B1332" s="26">
        <v>396</v>
      </c>
      <c r="C1332" s="131">
        <v>330</v>
      </c>
      <c r="D1332" s="132" t="str">
        <f t="shared" ref="D1332" si="187">B1332&amp;"-"&amp;C1332</f>
        <v>396-330</v>
      </c>
    </row>
    <row r="1333" spans="1:6" hidden="1" x14ac:dyDescent="0.2">
      <c r="A1333" s="26" t="s">
        <v>151</v>
      </c>
      <c r="B1333" s="26">
        <v>396</v>
      </c>
      <c r="C1333" s="131">
        <v>350</v>
      </c>
      <c r="D1333" s="132" t="str">
        <f t="shared" si="186"/>
        <v>396-350</v>
      </c>
    </row>
    <row r="1334" spans="1:6" hidden="1" x14ac:dyDescent="0.2">
      <c r="A1334" s="26" t="s">
        <v>151</v>
      </c>
      <c r="B1334" s="26">
        <v>396</v>
      </c>
      <c r="C1334" s="131" t="s">
        <v>423</v>
      </c>
      <c r="D1334" s="132" t="str">
        <f t="shared" si="186"/>
        <v>396-350 (2)</v>
      </c>
    </row>
    <row r="1335" spans="1:6" hidden="1" x14ac:dyDescent="0.2">
      <c r="A1335" s="26" t="s">
        <v>151</v>
      </c>
      <c r="B1335" s="26">
        <v>396</v>
      </c>
      <c r="C1335" s="131">
        <v>300</v>
      </c>
      <c r="D1335" s="132" t="str">
        <f t="shared" si="186"/>
        <v>396-300</v>
      </c>
    </row>
    <row r="1336" spans="1:6" hidden="1" x14ac:dyDescent="0.2">
      <c r="A1336" s="26" t="s">
        <v>151</v>
      </c>
      <c r="B1336" s="26">
        <v>396</v>
      </c>
      <c r="C1336" s="131">
        <v>400</v>
      </c>
      <c r="D1336" s="132" t="str">
        <f t="shared" si="186"/>
        <v>396-400</v>
      </c>
    </row>
    <row r="1337" spans="1:6" hidden="1" x14ac:dyDescent="0.2">
      <c r="A1337" s="26" t="s">
        <v>151</v>
      </c>
      <c r="B1337" s="26">
        <v>396</v>
      </c>
      <c r="C1337" s="131">
        <v>518</v>
      </c>
      <c r="D1337" s="132" t="str">
        <f t="shared" ref="D1337:D1344" si="188">B1337&amp;"-"&amp;C1337</f>
        <v>396-518</v>
      </c>
    </row>
    <row r="1338" spans="1:6" hidden="1" x14ac:dyDescent="0.2">
      <c r="A1338" s="26" t="s">
        <v>151</v>
      </c>
      <c r="B1338" s="26">
        <v>396</v>
      </c>
      <c r="C1338" s="131" t="s">
        <v>424</v>
      </c>
      <c r="D1338" s="132" t="str">
        <f t="shared" si="188"/>
        <v>396-518 (2)</v>
      </c>
    </row>
    <row r="1339" spans="1:6" hidden="1" x14ac:dyDescent="0.2">
      <c r="A1339" s="26" t="s">
        <v>151</v>
      </c>
      <c r="B1339" s="26">
        <v>396</v>
      </c>
      <c r="C1339" s="131">
        <v>550</v>
      </c>
      <c r="D1339" s="132" t="str">
        <f t="shared" si="188"/>
        <v>396-550</v>
      </c>
    </row>
    <row r="1340" spans="1:6" hidden="1" x14ac:dyDescent="0.2">
      <c r="A1340" s="26" t="s">
        <v>151</v>
      </c>
      <c r="B1340" s="26">
        <v>396</v>
      </c>
      <c r="C1340" s="131">
        <v>569</v>
      </c>
      <c r="D1340" s="132" t="str">
        <f t="shared" si="188"/>
        <v>396-569</v>
      </c>
    </row>
    <row r="1341" spans="1:6" hidden="1" x14ac:dyDescent="0.2">
      <c r="A1341" s="26" t="s">
        <v>151</v>
      </c>
      <c r="B1341" s="26">
        <v>396</v>
      </c>
      <c r="C1341" s="131">
        <v>500</v>
      </c>
      <c r="D1341" s="132" t="str">
        <f t="shared" si="188"/>
        <v>396-500</v>
      </c>
    </row>
    <row r="1342" spans="1:6" hidden="1" x14ac:dyDescent="0.2">
      <c r="A1342" s="26" t="s">
        <v>151</v>
      </c>
      <c r="B1342" s="26">
        <v>396</v>
      </c>
      <c r="C1342" s="131">
        <v>580</v>
      </c>
      <c r="D1342" s="132" t="str">
        <f t="shared" si="188"/>
        <v>396-580</v>
      </c>
    </row>
    <row r="1343" spans="1:6" hidden="1" x14ac:dyDescent="0.2">
      <c r="A1343" s="26" t="s">
        <v>151</v>
      </c>
      <c r="B1343" s="26">
        <v>396</v>
      </c>
      <c r="C1343" s="131">
        <v>610</v>
      </c>
      <c r="D1343" s="132" t="str">
        <f t="shared" si="188"/>
        <v>396-610</v>
      </c>
      <c r="E1343" s="25">
        <v>12000</v>
      </c>
    </row>
    <row r="1344" spans="1:6" hidden="1" x14ac:dyDescent="0.2">
      <c r="A1344" s="26" t="s">
        <v>151</v>
      </c>
      <c r="B1344" s="26">
        <v>396</v>
      </c>
      <c r="C1344" s="131" t="s">
        <v>304</v>
      </c>
      <c r="D1344" s="132" t="str">
        <f t="shared" si="188"/>
        <v>396-610 (2)</v>
      </c>
    </row>
    <row r="1345" spans="1:6" hidden="1" x14ac:dyDescent="0.2">
      <c r="A1345" s="26" t="s">
        <v>151</v>
      </c>
      <c r="B1345" s="26">
        <v>396</v>
      </c>
      <c r="C1345" s="131">
        <v>641</v>
      </c>
      <c r="D1345" s="132" t="str">
        <f t="shared" si="186"/>
        <v>396-641</v>
      </c>
    </row>
    <row r="1346" spans="1:6" hidden="1" x14ac:dyDescent="0.2">
      <c r="A1346" s="26" t="s">
        <v>151</v>
      </c>
      <c r="B1346" s="26">
        <v>396</v>
      </c>
      <c r="C1346" s="131">
        <v>642</v>
      </c>
      <c r="D1346" s="132" t="str">
        <f t="shared" si="186"/>
        <v>396-642</v>
      </c>
    </row>
    <row r="1347" spans="1:6" hidden="1" x14ac:dyDescent="0.2">
      <c r="A1347" s="26" t="s">
        <v>151</v>
      </c>
      <c r="B1347" s="26">
        <v>396</v>
      </c>
      <c r="C1347" s="131">
        <v>644</v>
      </c>
      <c r="D1347" s="132" t="str">
        <f t="shared" si="186"/>
        <v>396-644</v>
      </c>
      <c r="E1347" s="25">
        <v>1000</v>
      </c>
    </row>
    <row r="1348" spans="1:6" hidden="1" x14ac:dyDescent="0.2">
      <c r="A1348" s="26" t="s">
        <v>151</v>
      </c>
      <c r="B1348" s="26">
        <v>396</v>
      </c>
      <c r="C1348" s="131">
        <v>645</v>
      </c>
      <c r="D1348" s="132" t="str">
        <f t="shared" si="186"/>
        <v>396-645</v>
      </c>
    </row>
    <row r="1349" spans="1:6" hidden="1" x14ac:dyDescent="0.2">
      <c r="A1349" s="26" t="s">
        <v>151</v>
      </c>
      <c r="B1349" s="26">
        <v>396</v>
      </c>
      <c r="C1349" s="131">
        <v>650</v>
      </c>
      <c r="D1349" s="132" t="str">
        <f t="shared" si="186"/>
        <v>396-650</v>
      </c>
    </row>
    <row r="1350" spans="1:6" hidden="1" x14ac:dyDescent="0.2">
      <c r="A1350" s="26" t="s">
        <v>151</v>
      </c>
      <c r="B1350" s="26">
        <v>396</v>
      </c>
      <c r="C1350" s="131" t="s">
        <v>294</v>
      </c>
      <c r="D1350" s="132" t="str">
        <f t="shared" si="186"/>
        <v>396-650 (2)</v>
      </c>
      <c r="E1350" s="25">
        <v>3000</v>
      </c>
      <c r="F1350" s="27" t="s">
        <v>470</v>
      </c>
    </row>
    <row r="1351" spans="1:6" hidden="1" x14ac:dyDescent="0.2">
      <c r="A1351" s="26" t="s">
        <v>151</v>
      </c>
      <c r="B1351" s="26">
        <v>396</v>
      </c>
      <c r="C1351" s="131">
        <v>736</v>
      </c>
      <c r="D1351" s="132" t="str">
        <f t="shared" ref="D1351" si="189">B1351&amp;"-"&amp;C1351</f>
        <v>396-736</v>
      </c>
    </row>
    <row r="1352" spans="1:6" hidden="1" x14ac:dyDescent="0.2">
      <c r="A1352" s="26" t="s">
        <v>154</v>
      </c>
      <c r="B1352" s="26">
        <v>398</v>
      </c>
      <c r="C1352" s="131">
        <v>100</v>
      </c>
      <c r="D1352" s="132" t="str">
        <f t="shared" si="186"/>
        <v>398-100</v>
      </c>
      <c r="E1352" s="25">
        <v>41091</v>
      </c>
      <c r="F1352" s="27" t="s">
        <v>550</v>
      </c>
    </row>
    <row r="1353" spans="1:6" hidden="1" x14ac:dyDescent="0.2">
      <c r="A1353" s="26" t="s">
        <v>154</v>
      </c>
      <c r="B1353" s="26">
        <v>398</v>
      </c>
      <c r="C1353" s="131">
        <v>320</v>
      </c>
      <c r="D1353" s="132" t="str">
        <f t="shared" si="186"/>
        <v>398-320</v>
      </c>
    </row>
    <row r="1354" spans="1:6" hidden="1" x14ac:dyDescent="0.2">
      <c r="A1354" s="26" t="s">
        <v>154</v>
      </c>
      <c r="B1354" s="26">
        <v>398</v>
      </c>
      <c r="C1354" s="131">
        <v>330</v>
      </c>
      <c r="D1354" s="132" t="str">
        <f t="shared" ref="D1354" si="190">B1354&amp;"-"&amp;C1354</f>
        <v>398-330</v>
      </c>
    </row>
    <row r="1355" spans="1:6" hidden="1" x14ac:dyDescent="0.2">
      <c r="A1355" s="26" t="s">
        <v>154</v>
      </c>
      <c r="B1355" s="26">
        <v>398</v>
      </c>
      <c r="C1355" s="131">
        <v>350</v>
      </c>
      <c r="D1355" s="132" t="str">
        <f t="shared" si="186"/>
        <v>398-350</v>
      </c>
    </row>
    <row r="1356" spans="1:6" hidden="1" x14ac:dyDescent="0.2">
      <c r="A1356" s="26" t="s">
        <v>154</v>
      </c>
      <c r="B1356" s="26">
        <v>398</v>
      </c>
      <c r="C1356" s="131" t="s">
        <v>423</v>
      </c>
      <c r="D1356" s="132" t="str">
        <f t="shared" si="186"/>
        <v>398-350 (2)</v>
      </c>
    </row>
    <row r="1357" spans="1:6" hidden="1" x14ac:dyDescent="0.2">
      <c r="A1357" s="26" t="s">
        <v>154</v>
      </c>
      <c r="B1357" s="26">
        <v>398</v>
      </c>
      <c r="C1357" s="131">
        <v>300</v>
      </c>
      <c r="D1357" s="132" t="str">
        <f t="shared" si="186"/>
        <v>398-300</v>
      </c>
    </row>
    <row r="1358" spans="1:6" hidden="1" x14ac:dyDescent="0.2">
      <c r="A1358" s="26" t="s">
        <v>154</v>
      </c>
      <c r="B1358" s="26">
        <v>398</v>
      </c>
      <c r="C1358" s="131">
        <v>400</v>
      </c>
      <c r="D1358" s="132" t="str">
        <f t="shared" si="186"/>
        <v>398-400</v>
      </c>
    </row>
    <row r="1359" spans="1:6" hidden="1" x14ac:dyDescent="0.2">
      <c r="A1359" s="26" t="s">
        <v>154</v>
      </c>
      <c r="B1359" s="26">
        <v>398</v>
      </c>
      <c r="C1359" s="131">
        <v>518</v>
      </c>
      <c r="D1359" s="132" t="str">
        <f t="shared" ref="D1359:D1366" si="191">B1359&amp;"-"&amp;C1359</f>
        <v>398-518</v>
      </c>
    </row>
    <row r="1360" spans="1:6" hidden="1" x14ac:dyDescent="0.2">
      <c r="A1360" s="26" t="s">
        <v>154</v>
      </c>
      <c r="B1360" s="26">
        <v>398</v>
      </c>
      <c r="C1360" s="131" t="s">
        <v>424</v>
      </c>
      <c r="D1360" s="132" t="str">
        <f t="shared" si="191"/>
        <v>398-518 (2)</v>
      </c>
    </row>
    <row r="1361" spans="1:6" hidden="1" x14ac:dyDescent="0.2">
      <c r="A1361" s="26" t="s">
        <v>154</v>
      </c>
      <c r="B1361" s="26">
        <v>398</v>
      </c>
      <c r="C1361" s="131">
        <v>550</v>
      </c>
      <c r="D1361" s="132" t="str">
        <f t="shared" si="191"/>
        <v>398-550</v>
      </c>
    </row>
    <row r="1362" spans="1:6" hidden="1" x14ac:dyDescent="0.2">
      <c r="A1362" s="26" t="s">
        <v>154</v>
      </c>
      <c r="B1362" s="26">
        <v>398</v>
      </c>
      <c r="C1362" s="131">
        <v>569</v>
      </c>
      <c r="D1362" s="132" t="str">
        <f t="shared" si="191"/>
        <v>398-569</v>
      </c>
    </row>
    <row r="1363" spans="1:6" hidden="1" x14ac:dyDescent="0.2">
      <c r="A1363" s="26" t="s">
        <v>154</v>
      </c>
      <c r="B1363" s="26">
        <v>398</v>
      </c>
      <c r="C1363" s="131">
        <v>500</v>
      </c>
      <c r="D1363" s="132" t="str">
        <f t="shared" si="191"/>
        <v>398-500</v>
      </c>
    </row>
    <row r="1364" spans="1:6" hidden="1" x14ac:dyDescent="0.2">
      <c r="A1364" s="26" t="s">
        <v>154</v>
      </c>
      <c r="B1364" s="26">
        <v>398</v>
      </c>
      <c r="C1364" s="131">
        <v>580</v>
      </c>
      <c r="D1364" s="132" t="str">
        <f t="shared" si="191"/>
        <v>398-580</v>
      </c>
    </row>
    <row r="1365" spans="1:6" hidden="1" x14ac:dyDescent="0.2">
      <c r="A1365" s="26" t="s">
        <v>154</v>
      </c>
      <c r="B1365" s="26">
        <v>398</v>
      </c>
      <c r="C1365" s="131">
        <v>610</v>
      </c>
      <c r="D1365" s="132" t="str">
        <f t="shared" si="191"/>
        <v>398-610</v>
      </c>
    </row>
    <row r="1366" spans="1:6" hidden="1" x14ac:dyDescent="0.2">
      <c r="A1366" s="26" t="s">
        <v>154</v>
      </c>
      <c r="B1366" s="26">
        <v>398</v>
      </c>
      <c r="C1366" s="131" t="s">
        <v>304</v>
      </c>
      <c r="D1366" s="132" t="str">
        <f t="shared" si="191"/>
        <v>398-610 (2)</v>
      </c>
    </row>
    <row r="1367" spans="1:6" hidden="1" x14ac:dyDescent="0.2">
      <c r="A1367" s="26" t="s">
        <v>154</v>
      </c>
      <c r="B1367" s="26">
        <v>398</v>
      </c>
      <c r="C1367" s="131">
        <v>641</v>
      </c>
      <c r="D1367" s="132" t="str">
        <f t="shared" si="186"/>
        <v>398-641</v>
      </c>
    </row>
    <row r="1368" spans="1:6" hidden="1" x14ac:dyDescent="0.2">
      <c r="A1368" s="26" t="s">
        <v>154</v>
      </c>
      <c r="B1368" s="26">
        <v>398</v>
      </c>
      <c r="C1368" s="131">
        <v>642</v>
      </c>
      <c r="D1368" s="132" t="str">
        <f t="shared" si="186"/>
        <v>398-642</v>
      </c>
    </row>
    <row r="1369" spans="1:6" hidden="1" x14ac:dyDescent="0.2">
      <c r="A1369" s="26" t="s">
        <v>154</v>
      </c>
      <c r="B1369" s="26">
        <v>398</v>
      </c>
      <c r="C1369" s="131">
        <v>644</v>
      </c>
      <c r="D1369" s="132" t="str">
        <f t="shared" si="186"/>
        <v>398-644</v>
      </c>
    </row>
    <row r="1370" spans="1:6" hidden="1" x14ac:dyDescent="0.2">
      <c r="A1370" s="26" t="s">
        <v>154</v>
      </c>
      <c r="B1370" s="26">
        <v>398</v>
      </c>
      <c r="C1370" s="131">
        <v>645</v>
      </c>
      <c r="D1370" s="132" t="str">
        <f t="shared" si="186"/>
        <v>398-645</v>
      </c>
    </row>
    <row r="1371" spans="1:6" hidden="1" x14ac:dyDescent="0.2">
      <c r="A1371" s="26" t="s">
        <v>154</v>
      </c>
      <c r="B1371" s="26">
        <v>398</v>
      </c>
      <c r="C1371" s="131">
        <v>650</v>
      </c>
      <c r="D1371" s="132" t="str">
        <f t="shared" si="186"/>
        <v>398-650</v>
      </c>
    </row>
    <row r="1372" spans="1:6" hidden="1" x14ac:dyDescent="0.2">
      <c r="A1372" s="26" t="s">
        <v>154</v>
      </c>
      <c r="B1372" s="26">
        <v>398</v>
      </c>
      <c r="C1372" s="131" t="s">
        <v>294</v>
      </c>
      <c r="D1372" s="132" t="str">
        <f t="shared" si="186"/>
        <v>398-650 (2)</v>
      </c>
    </row>
    <row r="1373" spans="1:6" hidden="1" x14ac:dyDescent="0.2">
      <c r="A1373" s="26" t="s">
        <v>154</v>
      </c>
      <c r="B1373" s="26">
        <v>398</v>
      </c>
      <c r="C1373" s="131">
        <v>736</v>
      </c>
      <c r="D1373" s="132" t="str">
        <f t="shared" ref="D1373" si="192">B1373&amp;"-"&amp;C1373</f>
        <v>398-736</v>
      </c>
    </row>
    <row r="1374" spans="1:6" hidden="1" x14ac:dyDescent="0.2">
      <c r="A1374" s="26" t="s">
        <v>157</v>
      </c>
      <c r="B1374" s="26">
        <v>402</v>
      </c>
      <c r="C1374" s="131">
        <v>100</v>
      </c>
      <c r="D1374" s="132" t="str">
        <f t="shared" si="186"/>
        <v>402-100</v>
      </c>
      <c r="E1374" s="25">
        <v>48571</v>
      </c>
      <c r="F1374" s="27" t="s">
        <v>531</v>
      </c>
    </row>
    <row r="1375" spans="1:6" hidden="1" x14ac:dyDescent="0.2">
      <c r="A1375" s="26" t="s">
        <v>157</v>
      </c>
      <c r="B1375" s="26">
        <v>402</v>
      </c>
      <c r="C1375" s="131">
        <v>320</v>
      </c>
      <c r="D1375" s="132" t="str">
        <f t="shared" si="186"/>
        <v>402-320</v>
      </c>
      <c r="E1375" s="25">
        <v>11984</v>
      </c>
      <c r="F1375" s="27" t="s">
        <v>551</v>
      </c>
    </row>
    <row r="1376" spans="1:6" hidden="1" x14ac:dyDescent="0.2">
      <c r="A1376" s="26" t="s">
        <v>157</v>
      </c>
      <c r="B1376" s="26">
        <v>402</v>
      </c>
      <c r="C1376" s="131">
        <v>330</v>
      </c>
      <c r="D1376" s="132" t="str">
        <f t="shared" ref="D1376" si="193">B1376&amp;"-"&amp;C1376</f>
        <v>402-330</v>
      </c>
    </row>
    <row r="1377" spans="1:5" hidden="1" x14ac:dyDescent="0.2">
      <c r="A1377" s="26" t="s">
        <v>157</v>
      </c>
      <c r="B1377" s="26">
        <v>402</v>
      </c>
      <c r="C1377" s="131">
        <v>350</v>
      </c>
      <c r="D1377" s="132" t="str">
        <f t="shared" si="186"/>
        <v>402-350</v>
      </c>
    </row>
    <row r="1378" spans="1:5" hidden="1" x14ac:dyDescent="0.2">
      <c r="A1378" s="26" t="s">
        <v>157</v>
      </c>
      <c r="B1378" s="26">
        <v>402</v>
      </c>
      <c r="C1378" s="131" t="s">
        <v>423</v>
      </c>
      <c r="D1378" s="132" t="str">
        <f t="shared" si="186"/>
        <v>402-350 (2)</v>
      </c>
    </row>
    <row r="1379" spans="1:5" hidden="1" x14ac:dyDescent="0.2">
      <c r="A1379" s="26" t="s">
        <v>157</v>
      </c>
      <c r="B1379" s="26">
        <v>402</v>
      </c>
      <c r="C1379" s="131">
        <v>300</v>
      </c>
      <c r="D1379" s="132" t="str">
        <f t="shared" si="186"/>
        <v>402-300</v>
      </c>
    </row>
    <row r="1380" spans="1:5" hidden="1" x14ac:dyDescent="0.2">
      <c r="A1380" s="26" t="s">
        <v>157</v>
      </c>
      <c r="B1380" s="26">
        <v>402</v>
      </c>
      <c r="C1380" s="131">
        <v>400</v>
      </c>
      <c r="D1380" s="132" t="str">
        <f t="shared" si="186"/>
        <v>402-400</v>
      </c>
    </row>
    <row r="1381" spans="1:5" hidden="1" x14ac:dyDescent="0.2">
      <c r="A1381" s="26" t="s">
        <v>157</v>
      </c>
      <c r="B1381" s="26">
        <v>402</v>
      </c>
      <c r="C1381" s="131">
        <v>518</v>
      </c>
      <c r="D1381" s="132" t="str">
        <f t="shared" ref="D1381:D1388" si="194">B1381&amp;"-"&amp;C1381</f>
        <v>402-518</v>
      </c>
    </row>
    <row r="1382" spans="1:5" hidden="1" x14ac:dyDescent="0.2">
      <c r="A1382" s="26" t="s">
        <v>157</v>
      </c>
      <c r="B1382" s="26">
        <v>402</v>
      </c>
      <c r="C1382" s="131" t="s">
        <v>424</v>
      </c>
      <c r="D1382" s="132" t="str">
        <f t="shared" si="194"/>
        <v>402-518 (2)</v>
      </c>
    </row>
    <row r="1383" spans="1:5" hidden="1" x14ac:dyDescent="0.2">
      <c r="A1383" s="26" t="s">
        <v>157</v>
      </c>
      <c r="B1383" s="26">
        <v>402</v>
      </c>
      <c r="C1383" s="131">
        <v>550</v>
      </c>
      <c r="D1383" s="132" t="str">
        <f t="shared" si="194"/>
        <v>402-550</v>
      </c>
    </row>
    <row r="1384" spans="1:5" hidden="1" x14ac:dyDescent="0.2">
      <c r="A1384" s="26" t="s">
        <v>157</v>
      </c>
      <c r="B1384" s="26">
        <v>402</v>
      </c>
      <c r="C1384" s="131">
        <v>569</v>
      </c>
      <c r="D1384" s="132" t="str">
        <f t="shared" si="194"/>
        <v>402-569</v>
      </c>
    </row>
    <row r="1385" spans="1:5" hidden="1" x14ac:dyDescent="0.2">
      <c r="A1385" s="26" t="s">
        <v>157</v>
      </c>
      <c r="B1385" s="26">
        <v>402</v>
      </c>
      <c r="C1385" s="131">
        <v>500</v>
      </c>
      <c r="D1385" s="132" t="str">
        <f t="shared" si="194"/>
        <v>402-500</v>
      </c>
    </row>
    <row r="1386" spans="1:5" hidden="1" x14ac:dyDescent="0.2">
      <c r="A1386" s="26" t="s">
        <v>157</v>
      </c>
      <c r="B1386" s="26">
        <v>402</v>
      </c>
      <c r="C1386" s="131">
        <v>580</v>
      </c>
      <c r="D1386" s="132" t="str">
        <f t="shared" si="194"/>
        <v>402-580</v>
      </c>
    </row>
    <row r="1387" spans="1:5" hidden="1" x14ac:dyDescent="0.2">
      <c r="A1387" s="26" t="s">
        <v>157</v>
      </c>
      <c r="B1387" s="26">
        <v>402</v>
      </c>
      <c r="C1387" s="131">
        <v>610</v>
      </c>
      <c r="D1387" s="132" t="str">
        <f t="shared" si="194"/>
        <v>402-610</v>
      </c>
      <c r="E1387" s="25">
        <v>100</v>
      </c>
    </row>
    <row r="1388" spans="1:5" hidden="1" x14ac:dyDescent="0.2">
      <c r="A1388" s="26" t="s">
        <v>157</v>
      </c>
      <c r="B1388" s="26">
        <v>402</v>
      </c>
      <c r="C1388" s="131" t="s">
        <v>304</v>
      </c>
      <c r="D1388" s="132" t="str">
        <f t="shared" si="194"/>
        <v>402-610 (2)</v>
      </c>
    </row>
    <row r="1389" spans="1:5" hidden="1" x14ac:dyDescent="0.2">
      <c r="A1389" s="26" t="s">
        <v>157</v>
      </c>
      <c r="B1389" s="26">
        <v>402</v>
      </c>
      <c r="C1389" s="131">
        <v>641</v>
      </c>
      <c r="D1389" s="132" t="str">
        <f t="shared" si="186"/>
        <v>402-641</v>
      </c>
    </row>
    <row r="1390" spans="1:5" hidden="1" x14ac:dyDescent="0.2">
      <c r="A1390" s="26" t="s">
        <v>157</v>
      </c>
      <c r="B1390" s="26">
        <v>402</v>
      </c>
      <c r="C1390" s="131">
        <v>642</v>
      </c>
      <c r="D1390" s="132" t="str">
        <f t="shared" si="186"/>
        <v>402-642</v>
      </c>
    </row>
    <row r="1391" spans="1:5" hidden="1" x14ac:dyDescent="0.2">
      <c r="A1391" s="26" t="s">
        <v>157</v>
      </c>
      <c r="B1391" s="26">
        <v>402</v>
      </c>
      <c r="C1391" s="131">
        <v>644</v>
      </c>
      <c r="D1391" s="132" t="str">
        <f t="shared" si="186"/>
        <v>402-644</v>
      </c>
    </row>
    <row r="1392" spans="1:5" hidden="1" x14ac:dyDescent="0.2">
      <c r="A1392" s="26" t="s">
        <v>157</v>
      </c>
      <c r="B1392" s="26">
        <v>402</v>
      </c>
      <c r="C1392" s="131">
        <v>645</v>
      </c>
      <c r="D1392" s="132" t="str">
        <f t="shared" si="186"/>
        <v>402-645</v>
      </c>
    </row>
    <row r="1393" spans="1:6" hidden="1" x14ac:dyDescent="0.2">
      <c r="A1393" s="26" t="s">
        <v>157</v>
      </c>
      <c r="B1393" s="26">
        <v>402</v>
      </c>
      <c r="C1393" s="131">
        <v>650</v>
      </c>
      <c r="D1393" s="132" t="str">
        <f t="shared" si="186"/>
        <v>402-650</v>
      </c>
    </row>
    <row r="1394" spans="1:6" hidden="1" x14ac:dyDescent="0.2">
      <c r="A1394" s="26" t="s">
        <v>157</v>
      </c>
      <c r="B1394" s="26">
        <v>402</v>
      </c>
      <c r="C1394" s="131" t="s">
        <v>294</v>
      </c>
      <c r="D1394" s="132" t="str">
        <f t="shared" si="186"/>
        <v>402-650 (2)</v>
      </c>
    </row>
    <row r="1395" spans="1:6" hidden="1" x14ac:dyDescent="0.2">
      <c r="A1395" s="26" t="s">
        <v>157</v>
      </c>
      <c r="B1395" s="26">
        <v>402</v>
      </c>
      <c r="C1395" s="131">
        <v>736</v>
      </c>
      <c r="D1395" s="132" t="str">
        <f t="shared" ref="D1395" si="195">B1395&amp;"-"&amp;C1395</f>
        <v>402-736</v>
      </c>
    </row>
    <row r="1396" spans="1:6" hidden="1" x14ac:dyDescent="0.2">
      <c r="A1396" s="26" t="s">
        <v>159</v>
      </c>
      <c r="B1396" s="26">
        <v>410</v>
      </c>
      <c r="C1396" s="131">
        <v>100</v>
      </c>
      <c r="D1396" s="132" t="str">
        <f t="shared" si="186"/>
        <v>410-100</v>
      </c>
      <c r="E1396" s="25">
        <v>52000</v>
      </c>
      <c r="F1396" s="27" t="s">
        <v>533</v>
      </c>
    </row>
    <row r="1397" spans="1:6" hidden="1" x14ac:dyDescent="0.2">
      <c r="A1397" s="26" t="s">
        <v>159</v>
      </c>
      <c r="B1397" s="26">
        <v>410</v>
      </c>
      <c r="C1397" s="131">
        <v>320</v>
      </c>
      <c r="D1397" s="132" t="str">
        <f t="shared" si="186"/>
        <v>410-320</v>
      </c>
    </row>
    <row r="1398" spans="1:6" hidden="1" x14ac:dyDescent="0.2">
      <c r="A1398" s="26" t="s">
        <v>159</v>
      </c>
      <c r="B1398" s="26">
        <v>410</v>
      </c>
      <c r="C1398" s="131">
        <v>330</v>
      </c>
      <c r="D1398" s="132" t="str">
        <f t="shared" ref="D1398" si="196">B1398&amp;"-"&amp;C1398</f>
        <v>410-330</v>
      </c>
    </row>
    <row r="1399" spans="1:6" hidden="1" x14ac:dyDescent="0.2">
      <c r="A1399" s="26" t="s">
        <v>159</v>
      </c>
      <c r="B1399" s="26">
        <v>410</v>
      </c>
      <c r="C1399" s="131">
        <v>350</v>
      </c>
      <c r="D1399" s="132" t="str">
        <f t="shared" si="186"/>
        <v>410-350</v>
      </c>
    </row>
    <row r="1400" spans="1:6" hidden="1" x14ac:dyDescent="0.2">
      <c r="A1400" s="26" t="s">
        <v>159</v>
      </c>
      <c r="B1400" s="26">
        <v>410</v>
      </c>
      <c r="C1400" s="131" t="s">
        <v>423</v>
      </c>
      <c r="D1400" s="132" t="str">
        <f t="shared" si="186"/>
        <v>410-350 (2)</v>
      </c>
    </row>
    <row r="1401" spans="1:6" hidden="1" x14ac:dyDescent="0.2">
      <c r="A1401" s="26" t="s">
        <v>159</v>
      </c>
      <c r="B1401" s="26">
        <v>410</v>
      </c>
      <c r="C1401" s="131">
        <v>300</v>
      </c>
      <c r="D1401" s="132" t="str">
        <f t="shared" si="186"/>
        <v>410-300</v>
      </c>
    </row>
    <row r="1402" spans="1:6" hidden="1" x14ac:dyDescent="0.2">
      <c r="A1402" s="26" t="s">
        <v>159</v>
      </c>
      <c r="B1402" s="26">
        <v>410</v>
      </c>
      <c r="C1402" s="131">
        <v>400</v>
      </c>
      <c r="D1402" s="132" t="str">
        <f t="shared" si="186"/>
        <v>410-400</v>
      </c>
    </row>
    <row r="1403" spans="1:6" hidden="1" x14ac:dyDescent="0.2">
      <c r="A1403" s="26" t="s">
        <v>159</v>
      </c>
      <c r="B1403" s="26">
        <v>410</v>
      </c>
      <c r="C1403" s="131">
        <v>518</v>
      </c>
      <c r="D1403" s="132" t="str">
        <f t="shared" ref="D1403:D1410" si="197">B1403&amp;"-"&amp;C1403</f>
        <v>410-518</v>
      </c>
    </row>
    <row r="1404" spans="1:6" hidden="1" x14ac:dyDescent="0.2">
      <c r="A1404" s="26" t="s">
        <v>159</v>
      </c>
      <c r="B1404" s="26">
        <v>410</v>
      </c>
      <c r="C1404" s="131" t="s">
        <v>424</v>
      </c>
      <c r="D1404" s="132" t="str">
        <f t="shared" si="197"/>
        <v>410-518 (2)</v>
      </c>
    </row>
    <row r="1405" spans="1:6" hidden="1" x14ac:dyDescent="0.2">
      <c r="A1405" s="26" t="s">
        <v>159</v>
      </c>
      <c r="B1405" s="26">
        <v>410</v>
      </c>
      <c r="C1405" s="131">
        <v>550</v>
      </c>
      <c r="D1405" s="132" t="str">
        <f t="shared" si="197"/>
        <v>410-550</v>
      </c>
    </row>
    <row r="1406" spans="1:6" hidden="1" x14ac:dyDescent="0.2">
      <c r="A1406" s="26" t="s">
        <v>159</v>
      </c>
      <c r="B1406" s="26">
        <v>410</v>
      </c>
      <c r="C1406" s="131">
        <v>569</v>
      </c>
      <c r="D1406" s="132" t="str">
        <f t="shared" si="197"/>
        <v>410-569</v>
      </c>
    </row>
    <row r="1407" spans="1:6" hidden="1" x14ac:dyDescent="0.2">
      <c r="A1407" s="26" t="s">
        <v>159</v>
      </c>
      <c r="B1407" s="26">
        <v>410</v>
      </c>
      <c r="C1407" s="131">
        <v>500</v>
      </c>
      <c r="D1407" s="132" t="str">
        <f t="shared" si="197"/>
        <v>410-500</v>
      </c>
    </row>
    <row r="1408" spans="1:6" hidden="1" x14ac:dyDescent="0.2">
      <c r="A1408" s="26" t="s">
        <v>159</v>
      </c>
      <c r="B1408" s="26">
        <v>410</v>
      </c>
      <c r="C1408" s="131">
        <v>580</v>
      </c>
      <c r="D1408" s="132" t="str">
        <f t="shared" si="197"/>
        <v>410-580</v>
      </c>
    </row>
    <row r="1409" spans="1:6" hidden="1" x14ac:dyDescent="0.2">
      <c r="A1409" s="26" t="s">
        <v>159</v>
      </c>
      <c r="B1409" s="26">
        <v>410</v>
      </c>
      <c r="C1409" s="131">
        <v>610</v>
      </c>
      <c r="D1409" s="132" t="str">
        <f t="shared" si="197"/>
        <v>410-610</v>
      </c>
      <c r="E1409" s="25">
        <v>1000</v>
      </c>
    </row>
    <row r="1410" spans="1:6" hidden="1" x14ac:dyDescent="0.2">
      <c r="A1410" s="26" t="s">
        <v>159</v>
      </c>
      <c r="B1410" s="26">
        <v>410</v>
      </c>
      <c r="C1410" s="131" t="s">
        <v>304</v>
      </c>
      <c r="D1410" s="132" t="str">
        <f t="shared" si="197"/>
        <v>410-610 (2)</v>
      </c>
    </row>
    <row r="1411" spans="1:6" hidden="1" x14ac:dyDescent="0.2">
      <c r="A1411" s="26" t="s">
        <v>159</v>
      </c>
      <c r="B1411" s="26">
        <v>410</v>
      </c>
      <c r="C1411" s="131">
        <v>641</v>
      </c>
      <c r="D1411" s="132" t="str">
        <f t="shared" si="186"/>
        <v>410-641</v>
      </c>
    </row>
    <row r="1412" spans="1:6" hidden="1" x14ac:dyDescent="0.2">
      <c r="A1412" s="26" t="s">
        <v>159</v>
      </c>
      <c r="B1412" s="26">
        <v>410</v>
      </c>
      <c r="C1412" s="131">
        <v>642</v>
      </c>
      <c r="D1412" s="132" t="str">
        <f t="shared" si="186"/>
        <v>410-642</v>
      </c>
    </row>
    <row r="1413" spans="1:6" hidden="1" x14ac:dyDescent="0.2">
      <c r="A1413" s="26" t="s">
        <v>159</v>
      </c>
      <c r="B1413" s="26">
        <v>410</v>
      </c>
      <c r="C1413" s="131">
        <v>644</v>
      </c>
      <c r="D1413" s="132" t="str">
        <f t="shared" si="186"/>
        <v>410-644</v>
      </c>
    </row>
    <row r="1414" spans="1:6" hidden="1" x14ac:dyDescent="0.2">
      <c r="A1414" s="26" t="s">
        <v>159</v>
      </c>
      <c r="B1414" s="26">
        <v>410</v>
      </c>
      <c r="C1414" s="131">
        <v>645</v>
      </c>
      <c r="D1414" s="132" t="str">
        <f t="shared" si="186"/>
        <v>410-645</v>
      </c>
    </row>
    <row r="1415" spans="1:6" hidden="1" x14ac:dyDescent="0.2">
      <c r="A1415" s="26" t="s">
        <v>159</v>
      </c>
      <c r="B1415" s="26">
        <v>410</v>
      </c>
      <c r="C1415" s="131">
        <v>650</v>
      </c>
      <c r="D1415" s="132" t="str">
        <f t="shared" si="186"/>
        <v>410-650</v>
      </c>
      <c r="E1415" s="25">
        <v>3059</v>
      </c>
      <c r="F1415" s="27" t="s">
        <v>552</v>
      </c>
    </row>
    <row r="1416" spans="1:6" hidden="1" x14ac:dyDescent="0.2">
      <c r="A1416" s="26" t="s">
        <v>159</v>
      </c>
      <c r="B1416" s="26">
        <v>410</v>
      </c>
      <c r="C1416" s="131" t="s">
        <v>294</v>
      </c>
      <c r="D1416" s="132" t="str">
        <f t="shared" si="186"/>
        <v>410-650 (2)</v>
      </c>
      <c r="E1416" s="25">
        <v>10000</v>
      </c>
      <c r="F1416" s="27" t="s">
        <v>470</v>
      </c>
    </row>
    <row r="1417" spans="1:6" hidden="1" x14ac:dyDescent="0.2">
      <c r="A1417" s="26" t="s">
        <v>159</v>
      </c>
      <c r="B1417" s="26">
        <v>410</v>
      </c>
      <c r="C1417" s="131">
        <v>736</v>
      </c>
      <c r="D1417" s="132" t="str">
        <f t="shared" ref="D1417" si="198">B1417&amp;"-"&amp;C1417</f>
        <v>410-736</v>
      </c>
    </row>
    <row r="1418" spans="1:6" hidden="1" x14ac:dyDescent="0.2">
      <c r="A1418" s="26" t="s">
        <v>162</v>
      </c>
      <c r="B1418" s="26">
        <v>414</v>
      </c>
      <c r="C1418" s="131">
        <v>100</v>
      </c>
      <c r="D1418" s="132" t="str">
        <f t="shared" si="186"/>
        <v>414-100</v>
      </c>
      <c r="E1418" s="25">
        <v>53073</v>
      </c>
      <c r="F1418" s="27" t="s">
        <v>501</v>
      </c>
    </row>
    <row r="1419" spans="1:6" hidden="1" x14ac:dyDescent="0.2">
      <c r="A1419" s="26" t="s">
        <v>162</v>
      </c>
      <c r="B1419" s="26">
        <v>414</v>
      </c>
      <c r="C1419" s="131">
        <v>320</v>
      </c>
      <c r="D1419" s="132" t="str">
        <f t="shared" si="186"/>
        <v>414-320</v>
      </c>
    </row>
    <row r="1420" spans="1:6" hidden="1" x14ac:dyDescent="0.2">
      <c r="A1420" s="26" t="s">
        <v>162</v>
      </c>
      <c r="B1420" s="26">
        <v>414</v>
      </c>
      <c r="C1420" s="131">
        <v>330</v>
      </c>
      <c r="D1420" s="132" t="str">
        <f t="shared" ref="D1420" si="199">B1420&amp;"-"&amp;C1420</f>
        <v>414-330</v>
      </c>
    </row>
    <row r="1421" spans="1:6" hidden="1" x14ac:dyDescent="0.2">
      <c r="A1421" s="26" t="s">
        <v>162</v>
      </c>
      <c r="B1421" s="26">
        <v>414</v>
      </c>
      <c r="C1421" s="131">
        <v>350</v>
      </c>
      <c r="D1421" s="132" t="str">
        <f t="shared" si="186"/>
        <v>414-350</v>
      </c>
    </row>
    <row r="1422" spans="1:6" hidden="1" x14ac:dyDescent="0.2">
      <c r="A1422" s="26" t="s">
        <v>162</v>
      </c>
      <c r="B1422" s="26">
        <v>414</v>
      </c>
      <c r="C1422" s="131" t="s">
        <v>423</v>
      </c>
      <c r="D1422" s="132" t="str">
        <f t="shared" si="186"/>
        <v>414-350 (2)</v>
      </c>
    </row>
    <row r="1423" spans="1:6" hidden="1" x14ac:dyDescent="0.2">
      <c r="A1423" s="26" t="s">
        <v>162</v>
      </c>
      <c r="B1423" s="26">
        <v>414</v>
      </c>
      <c r="C1423" s="131">
        <v>300</v>
      </c>
      <c r="D1423" s="132" t="str">
        <f t="shared" si="186"/>
        <v>414-300</v>
      </c>
    </row>
    <row r="1424" spans="1:6" hidden="1" x14ac:dyDescent="0.2">
      <c r="A1424" s="26" t="s">
        <v>162</v>
      </c>
      <c r="B1424" s="26">
        <v>414</v>
      </c>
      <c r="C1424" s="131">
        <v>400</v>
      </c>
      <c r="D1424" s="132" t="str">
        <f t="shared" si="186"/>
        <v>414-400</v>
      </c>
    </row>
    <row r="1425" spans="1:6" hidden="1" x14ac:dyDescent="0.2">
      <c r="A1425" s="26" t="s">
        <v>162</v>
      </c>
      <c r="B1425" s="26">
        <v>414</v>
      </c>
      <c r="C1425" s="131">
        <v>518</v>
      </c>
      <c r="D1425" s="132" t="str">
        <f t="shared" ref="D1425:D1432" si="200">B1425&amp;"-"&amp;C1425</f>
        <v>414-518</v>
      </c>
    </row>
    <row r="1426" spans="1:6" hidden="1" x14ac:dyDescent="0.2">
      <c r="A1426" s="26" t="s">
        <v>162</v>
      </c>
      <c r="B1426" s="26">
        <v>414</v>
      </c>
      <c r="C1426" s="131" t="s">
        <v>424</v>
      </c>
      <c r="D1426" s="132" t="str">
        <f t="shared" si="200"/>
        <v>414-518 (2)</v>
      </c>
    </row>
    <row r="1427" spans="1:6" hidden="1" x14ac:dyDescent="0.2">
      <c r="A1427" s="26" t="s">
        <v>162</v>
      </c>
      <c r="B1427" s="26">
        <v>414</v>
      </c>
      <c r="C1427" s="131">
        <v>550</v>
      </c>
      <c r="D1427" s="132" t="str">
        <f t="shared" si="200"/>
        <v>414-550</v>
      </c>
    </row>
    <row r="1428" spans="1:6" hidden="1" x14ac:dyDescent="0.2">
      <c r="A1428" s="26" t="s">
        <v>162</v>
      </c>
      <c r="B1428" s="26">
        <v>414</v>
      </c>
      <c r="C1428" s="131">
        <v>569</v>
      </c>
      <c r="D1428" s="132" t="str">
        <f t="shared" si="200"/>
        <v>414-569</v>
      </c>
    </row>
    <row r="1429" spans="1:6" hidden="1" x14ac:dyDescent="0.2">
      <c r="A1429" s="26" t="s">
        <v>162</v>
      </c>
      <c r="B1429" s="26">
        <v>414</v>
      </c>
      <c r="C1429" s="131">
        <v>500</v>
      </c>
      <c r="D1429" s="132" t="str">
        <f t="shared" si="200"/>
        <v>414-500</v>
      </c>
    </row>
    <row r="1430" spans="1:6" hidden="1" x14ac:dyDescent="0.2">
      <c r="A1430" s="26" t="s">
        <v>162</v>
      </c>
      <c r="B1430" s="26">
        <v>414</v>
      </c>
      <c r="C1430" s="131">
        <v>580</v>
      </c>
      <c r="D1430" s="132" t="str">
        <f t="shared" si="200"/>
        <v>414-580</v>
      </c>
    </row>
    <row r="1431" spans="1:6" hidden="1" x14ac:dyDescent="0.2">
      <c r="A1431" s="26" t="s">
        <v>162</v>
      </c>
      <c r="B1431" s="26">
        <v>414</v>
      </c>
      <c r="C1431" s="131">
        <v>610</v>
      </c>
      <c r="D1431" s="132" t="str">
        <f t="shared" si="200"/>
        <v>414-610</v>
      </c>
    </row>
    <row r="1432" spans="1:6" hidden="1" x14ac:dyDescent="0.2">
      <c r="A1432" s="26" t="s">
        <v>162</v>
      </c>
      <c r="B1432" s="26">
        <v>414</v>
      </c>
      <c r="C1432" s="131" t="s">
        <v>304</v>
      </c>
      <c r="D1432" s="132" t="str">
        <f t="shared" si="200"/>
        <v>414-610 (2)</v>
      </c>
    </row>
    <row r="1433" spans="1:6" hidden="1" x14ac:dyDescent="0.2">
      <c r="A1433" s="26" t="s">
        <v>162</v>
      </c>
      <c r="B1433" s="26">
        <v>414</v>
      </c>
      <c r="C1433" s="131">
        <v>641</v>
      </c>
      <c r="D1433" s="132" t="str">
        <f t="shared" si="186"/>
        <v>414-641</v>
      </c>
    </row>
    <row r="1434" spans="1:6" hidden="1" x14ac:dyDescent="0.2">
      <c r="A1434" s="26" t="s">
        <v>162</v>
      </c>
      <c r="B1434" s="26">
        <v>414</v>
      </c>
      <c r="C1434" s="131">
        <v>642</v>
      </c>
      <c r="D1434" s="132" t="str">
        <f t="shared" si="186"/>
        <v>414-642</v>
      </c>
      <c r="E1434" s="25">
        <v>4000</v>
      </c>
      <c r="F1434" s="27" t="s">
        <v>571</v>
      </c>
    </row>
    <row r="1435" spans="1:6" hidden="1" x14ac:dyDescent="0.2">
      <c r="A1435" s="26" t="s">
        <v>162</v>
      </c>
      <c r="B1435" s="26">
        <v>414</v>
      </c>
      <c r="C1435" s="131">
        <v>644</v>
      </c>
      <c r="D1435" s="132" t="str">
        <f t="shared" si="186"/>
        <v>414-644</v>
      </c>
    </row>
    <row r="1436" spans="1:6" hidden="1" x14ac:dyDescent="0.2">
      <c r="A1436" s="26" t="s">
        <v>162</v>
      </c>
      <c r="B1436" s="26">
        <v>414</v>
      </c>
      <c r="C1436" s="131">
        <v>645</v>
      </c>
      <c r="D1436" s="132" t="str">
        <f t="shared" si="186"/>
        <v>414-645</v>
      </c>
    </row>
    <row r="1437" spans="1:6" hidden="1" x14ac:dyDescent="0.2">
      <c r="A1437" s="26" t="s">
        <v>162</v>
      </c>
      <c r="B1437" s="26">
        <v>414</v>
      </c>
      <c r="C1437" s="131">
        <v>650</v>
      </c>
      <c r="D1437" s="132" t="str">
        <f t="shared" si="186"/>
        <v>414-650</v>
      </c>
    </row>
    <row r="1438" spans="1:6" hidden="1" x14ac:dyDescent="0.2">
      <c r="A1438" s="26" t="s">
        <v>162</v>
      </c>
      <c r="B1438" s="26">
        <v>414</v>
      </c>
      <c r="C1438" s="131" t="s">
        <v>294</v>
      </c>
      <c r="D1438" s="132" t="str">
        <f t="shared" si="186"/>
        <v>414-650 (2)</v>
      </c>
      <c r="E1438" s="25">
        <v>2500</v>
      </c>
      <c r="F1438" s="27" t="s">
        <v>470</v>
      </c>
    </row>
    <row r="1439" spans="1:6" hidden="1" x14ac:dyDescent="0.2">
      <c r="A1439" s="26" t="s">
        <v>162</v>
      </c>
      <c r="B1439" s="26">
        <v>414</v>
      </c>
      <c r="C1439" s="131">
        <v>736</v>
      </c>
      <c r="D1439" s="132" t="str">
        <f t="shared" ref="D1439" si="201">B1439&amp;"-"&amp;C1439</f>
        <v>414-736</v>
      </c>
    </row>
    <row r="1440" spans="1:6" hidden="1" x14ac:dyDescent="0.2">
      <c r="A1440" s="133" t="s">
        <v>241</v>
      </c>
      <c r="B1440" s="26">
        <v>415</v>
      </c>
      <c r="C1440" s="131">
        <v>100</v>
      </c>
      <c r="D1440" s="132" t="str">
        <f t="shared" si="186"/>
        <v>415-100</v>
      </c>
      <c r="E1440" s="25">
        <v>62000</v>
      </c>
      <c r="F1440" s="27" t="s">
        <v>572</v>
      </c>
    </row>
    <row r="1441" spans="1:6" hidden="1" x14ac:dyDescent="0.2">
      <c r="A1441" s="133" t="s">
        <v>241</v>
      </c>
      <c r="B1441" s="26">
        <v>415</v>
      </c>
      <c r="C1441" s="131">
        <v>320</v>
      </c>
      <c r="D1441" s="132" t="str">
        <f t="shared" si="186"/>
        <v>415-320</v>
      </c>
    </row>
    <row r="1442" spans="1:6" hidden="1" x14ac:dyDescent="0.2">
      <c r="A1442" s="133" t="s">
        <v>241</v>
      </c>
      <c r="B1442" s="26">
        <v>415</v>
      </c>
      <c r="C1442" s="131">
        <v>330</v>
      </c>
      <c r="D1442" s="132" t="str">
        <f t="shared" ref="D1442" si="202">B1442&amp;"-"&amp;C1442</f>
        <v>415-330</v>
      </c>
      <c r="E1442" s="25">
        <v>4437</v>
      </c>
    </row>
    <row r="1443" spans="1:6" hidden="1" x14ac:dyDescent="0.2">
      <c r="A1443" s="133" t="s">
        <v>241</v>
      </c>
      <c r="B1443" s="26">
        <v>415</v>
      </c>
      <c r="C1443" s="131">
        <v>350</v>
      </c>
      <c r="D1443" s="132" t="str">
        <f t="shared" si="186"/>
        <v>415-350</v>
      </c>
    </row>
    <row r="1444" spans="1:6" hidden="1" x14ac:dyDescent="0.2">
      <c r="A1444" s="133" t="s">
        <v>241</v>
      </c>
      <c r="B1444" s="26">
        <v>415</v>
      </c>
      <c r="C1444" s="131" t="s">
        <v>423</v>
      </c>
      <c r="D1444" s="132" t="str">
        <f t="shared" si="186"/>
        <v>415-350 (2)</v>
      </c>
    </row>
    <row r="1445" spans="1:6" hidden="1" x14ac:dyDescent="0.2">
      <c r="A1445" s="133" t="s">
        <v>241</v>
      </c>
      <c r="B1445" s="26">
        <v>415</v>
      </c>
      <c r="C1445" s="131">
        <v>300</v>
      </c>
      <c r="D1445" s="132" t="str">
        <f t="shared" si="186"/>
        <v>415-300</v>
      </c>
    </row>
    <row r="1446" spans="1:6" hidden="1" x14ac:dyDescent="0.2">
      <c r="A1446" s="133" t="s">
        <v>241</v>
      </c>
      <c r="B1446" s="26">
        <v>415</v>
      </c>
      <c r="C1446" s="131">
        <v>400</v>
      </c>
      <c r="D1446" s="132" t="str">
        <f t="shared" ref="D1446:D1545" si="203">B1446&amp;"-"&amp;C1446</f>
        <v>415-400</v>
      </c>
    </row>
    <row r="1447" spans="1:6" hidden="1" x14ac:dyDescent="0.2">
      <c r="A1447" s="133" t="s">
        <v>241</v>
      </c>
      <c r="B1447" s="26">
        <v>415</v>
      </c>
      <c r="C1447" s="131">
        <v>518</v>
      </c>
      <c r="D1447" s="132" t="str">
        <f t="shared" ref="D1447:D1454" si="204">B1447&amp;"-"&amp;C1447</f>
        <v>415-518</v>
      </c>
    </row>
    <row r="1448" spans="1:6" hidden="1" x14ac:dyDescent="0.2">
      <c r="A1448" s="133" t="s">
        <v>241</v>
      </c>
      <c r="B1448" s="26">
        <v>415</v>
      </c>
      <c r="C1448" s="131" t="s">
        <v>424</v>
      </c>
      <c r="D1448" s="132" t="str">
        <f t="shared" si="204"/>
        <v>415-518 (2)</v>
      </c>
    </row>
    <row r="1449" spans="1:6" hidden="1" x14ac:dyDescent="0.2">
      <c r="A1449" s="133" t="s">
        <v>241</v>
      </c>
      <c r="B1449" s="26">
        <v>415</v>
      </c>
      <c r="C1449" s="131">
        <v>550</v>
      </c>
      <c r="D1449" s="132" t="str">
        <f t="shared" si="204"/>
        <v>415-550</v>
      </c>
    </row>
    <row r="1450" spans="1:6" hidden="1" x14ac:dyDescent="0.2">
      <c r="A1450" s="133" t="s">
        <v>241</v>
      </c>
      <c r="B1450" s="26">
        <v>415</v>
      </c>
      <c r="C1450" s="131">
        <v>569</v>
      </c>
      <c r="D1450" s="132" t="str">
        <f t="shared" si="204"/>
        <v>415-569</v>
      </c>
    </row>
    <row r="1451" spans="1:6" hidden="1" x14ac:dyDescent="0.2">
      <c r="A1451" s="133" t="s">
        <v>241</v>
      </c>
      <c r="B1451" s="26">
        <v>415</v>
      </c>
      <c r="C1451" s="131">
        <v>500</v>
      </c>
      <c r="D1451" s="132" t="str">
        <f t="shared" si="204"/>
        <v>415-500</v>
      </c>
    </row>
    <row r="1452" spans="1:6" hidden="1" x14ac:dyDescent="0.2">
      <c r="A1452" s="133" t="s">
        <v>241</v>
      </c>
      <c r="B1452" s="26">
        <v>415</v>
      </c>
      <c r="C1452" s="131">
        <v>580</v>
      </c>
      <c r="D1452" s="132" t="str">
        <f t="shared" si="204"/>
        <v>415-580</v>
      </c>
    </row>
    <row r="1453" spans="1:6" hidden="1" x14ac:dyDescent="0.2">
      <c r="A1453" s="133" t="s">
        <v>241</v>
      </c>
      <c r="B1453" s="26">
        <v>415</v>
      </c>
      <c r="C1453" s="131">
        <v>610</v>
      </c>
      <c r="D1453" s="132" t="str">
        <f t="shared" si="204"/>
        <v>415-610</v>
      </c>
      <c r="E1453" s="25">
        <v>21914</v>
      </c>
      <c r="F1453" s="27" t="s">
        <v>573</v>
      </c>
    </row>
    <row r="1454" spans="1:6" hidden="1" x14ac:dyDescent="0.2">
      <c r="A1454" s="133" t="s">
        <v>241</v>
      </c>
      <c r="B1454" s="26">
        <v>415</v>
      </c>
      <c r="C1454" s="131" t="s">
        <v>304</v>
      </c>
      <c r="D1454" s="132" t="str">
        <f t="shared" si="204"/>
        <v>415-610 (2)</v>
      </c>
    </row>
    <row r="1455" spans="1:6" hidden="1" x14ac:dyDescent="0.2">
      <c r="A1455" s="133" t="s">
        <v>241</v>
      </c>
      <c r="B1455" s="26">
        <v>415</v>
      </c>
      <c r="C1455" s="131">
        <v>641</v>
      </c>
      <c r="D1455" s="132" t="str">
        <f t="shared" si="203"/>
        <v>415-641</v>
      </c>
    </row>
    <row r="1456" spans="1:6" hidden="1" x14ac:dyDescent="0.2">
      <c r="A1456" s="133" t="s">
        <v>241</v>
      </c>
      <c r="B1456" s="26">
        <v>415</v>
      </c>
      <c r="C1456" s="131">
        <v>642</v>
      </c>
      <c r="D1456" s="132" t="str">
        <f t="shared" si="203"/>
        <v>415-642</v>
      </c>
    </row>
    <row r="1457" spans="1:6" hidden="1" x14ac:dyDescent="0.2">
      <c r="A1457" s="133" t="s">
        <v>241</v>
      </c>
      <c r="B1457" s="26">
        <v>415</v>
      </c>
      <c r="C1457" s="131">
        <v>644</v>
      </c>
      <c r="D1457" s="132" t="str">
        <f t="shared" si="203"/>
        <v>415-644</v>
      </c>
    </row>
    <row r="1458" spans="1:6" hidden="1" x14ac:dyDescent="0.2">
      <c r="A1458" s="133" t="s">
        <v>241</v>
      </c>
      <c r="B1458" s="26">
        <v>415</v>
      </c>
      <c r="C1458" s="131">
        <v>645</v>
      </c>
      <c r="D1458" s="132" t="str">
        <f t="shared" si="203"/>
        <v>415-645</v>
      </c>
    </row>
    <row r="1459" spans="1:6" hidden="1" x14ac:dyDescent="0.2">
      <c r="A1459" s="133" t="s">
        <v>241</v>
      </c>
      <c r="B1459" s="26">
        <v>415</v>
      </c>
      <c r="C1459" s="131">
        <v>650</v>
      </c>
      <c r="D1459" s="132" t="str">
        <f t="shared" si="203"/>
        <v>415-650</v>
      </c>
    </row>
    <row r="1460" spans="1:6" hidden="1" x14ac:dyDescent="0.2">
      <c r="A1460" s="133" t="s">
        <v>241</v>
      </c>
      <c r="B1460" s="26">
        <v>415</v>
      </c>
      <c r="C1460" s="131" t="s">
        <v>294</v>
      </c>
      <c r="D1460" s="132" t="str">
        <f t="shared" si="203"/>
        <v>415-650 (2)</v>
      </c>
      <c r="E1460" s="25">
        <v>6563</v>
      </c>
      <c r="F1460" s="27" t="s">
        <v>470</v>
      </c>
    </row>
    <row r="1461" spans="1:6" hidden="1" x14ac:dyDescent="0.2">
      <c r="A1461" s="133" t="s">
        <v>241</v>
      </c>
      <c r="B1461" s="26">
        <v>415</v>
      </c>
      <c r="C1461" s="131">
        <v>736</v>
      </c>
      <c r="D1461" s="132" t="str">
        <f t="shared" ref="D1461" si="205">B1461&amp;"-"&amp;C1461</f>
        <v>415-736</v>
      </c>
    </row>
    <row r="1462" spans="1:6" hidden="1" x14ac:dyDescent="0.2">
      <c r="A1462" s="26" t="s">
        <v>165</v>
      </c>
      <c r="B1462" s="26">
        <v>506</v>
      </c>
      <c r="C1462" s="131">
        <v>100</v>
      </c>
      <c r="D1462" s="132" t="str">
        <f t="shared" si="203"/>
        <v>506-100</v>
      </c>
      <c r="E1462" s="25">
        <v>121158</v>
      </c>
      <c r="F1462" s="27" t="s">
        <v>450</v>
      </c>
    </row>
    <row r="1463" spans="1:6" hidden="1" x14ac:dyDescent="0.2">
      <c r="A1463" s="26" t="s">
        <v>165</v>
      </c>
      <c r="B1463" s="26">
        <v>506</v>
      </c>
      <c r="C1463" s="131">
        <v>320</v>
      </c>
      <c r="D1463" s="132" t="str">
        <f t="shared" si="203"/>
        <v>506-320</v>
      </c>
    </row>
    <row r="1464" spans="1:6" hidden="1" x14ac:dyDescent="0.2">
      <c r="A1464" s="26" t="s">
        <v>165</v>
      </c>
      <c r="B1464" s="26">
        <v>506</v>
      </c>
      <c r="C1464" s="131">
        <v>330</v>
      </c>
      <c r="D1464" s="132" t="str">
        <f t="shared" ref="D1464" si="206">B1464&amp;"-"&amp;C1464</f>
        <v>506-330</v>
      </c>
    </row>
    <row r="1465" spans="1:6" hidden="1" x14ac:dyDescent="0.2">
      <c r="A1465" s="26" t="s">
        <v>165</v>
      </c>
      <c r="B1465" s="26">
        <v>506</v>
      </c>
      <c r="C1465" s="131">
        <v>350</v>
      </c>
      <c r="D1465" s="132" t="str">
        <f t="shared" si="203"/>
        <v>506-350</v>
      </c>
    </row>
    <row r="1466" spans="1:6" hidden="1" x14ac:dyDescent="0.2">
      <c r="A1466" s="26" t="s">
        <v>165</v>
      </c>
      <c r="B1466" s="26">
        <v>506</v>
      </c>
      <c r="C1466" s="131" t="s">
        <v>423</v>
      </c>
      <c r="D1466" s="132" t="str">
        <f t="shared" si="203"/>
        <v>506-350 (2)</v>
      </c>
    </row>
    <row r="1467" spans="1:6" hidden="1" x14ac:dyDescent="0.2">
      <c r="A1467" s="26" t="s">
        <v>165</v>
      </c>
      <c r="B1467" s="26">
        <v>506</v>
      </c>
      <c r="C1467" s="131">
        <v>300</v>
      </c>
      <c r="D1467" s="132" t="str">
        <f t="shared" si="203"/>
        <v>506-300</v>
      </c>
    </row>
    <row r="1468" spans="1:6" hidden="1" x14ac:dyDescent="0.2">
      <c r="A1468" s="26" t="s">
        <v>165</v>
      </c>
      <c r="B1468" s="26">
        <v>506</v>
      </c>
      <c r="C1468" s="131">
        <v>400</v>
      </c>
      <c r="D1468" s="132" t="str">
        <f t="shared" si="203"/>
        <v>506-400</v>
      </c>
    </row>
    <row r="1469" spans="1:6" hidden="1" x14ac:dyDescent="0.2">
      <c r="A1469" s="26" t="s">
        <v>165</v>
      </c>
      <c r="B1469" s="26">
        <v>506</v>
      </c>
      <c r="C1469" s="131">
        <v>518</v>
      </c>
      <c r="D1469" s="132" t="str">
        <f t="shared" ref="D1469:D1476" si="207">B1469&amp;"-"&amp;C1469</f>
        <v>506-518</v>
      </c>
      <c r="E1469" s="25">
        <v>500</v>
      </c>
      <c r="F1469" s="27" t="s">
        <v>447</v>
      </c>
    </row>
    <row r="1470" spans="1:6" hidden="1" x14ac:dyDescent="0.2">
      <c r="A1470" s="26" t="s">
        <v>165</v>
      </c>
      <c r="B1470" s="26">
        <v>506</v>
      </c>
      <c r="C1470" s="131" t="s">
        <v>424</v>
      </c>
      <c r="D1470" s="132" t="str">
        <f t="shared" si="207"/>
        <v>506-518 (2)</v>
      </c>
      <c r="F1470" s="27" t="s">
        <v>448</v>
      </c>
    </row>
    <row r="1471" spans="1:6" hidden="1" x14ac:dyDescent="0.2">
      <c r="A1471" s="26" t="s">
        <v>165</v>
      </c>
      <c r="B1471" s="26">
        <v>506</v>
      </c>
      <c r="C1471" s="131">
        <v>550</v>
      </c>
      <c r="D1471" s="132" t="str">
        <f t="shared" si="207"/>
        <v>506-550</v>
      </c>
    </row>
    <row r="1472" spans="1:6" hidden="1" x14ac:dyDescent="0.2">
      <c r="A1472" s="26" t="s">
        <v>165</v>
      </c>
      <c r="B1472" s="26">
        <v>506</v>
      </c>
      <c r="C1472" s="131">
        <v>569</v>
      </c>
      <c r="D1472" s="132" t="str">
        <f t="shared" si="207"/>
        <v>506-569</v>
      </c>
    </row>
    <row r="1473" spans="1:6" hidden="1" x14ac:dyDescent="0.2">
      <c r="A1473" s="26" t="s">
        <v>165</v>
      </c>
      <c r="B1473" s="26">
        <v>506</v>
      </c>
      <c r="C1473" s="131">
        <v>500</v>
      </c>
      <c r="D1473" s="132" t="str">
        <f t="shared" si="207"/>
        <v>506-500</v>
      </c>
    </row>
    <row r="1474" spans="1:6" hidden="1" x14ac:dyDescent="0.2">
      <c r="A1474" s="26" t="s">
        <v>165</v>
      </c>
      <c r="B1474" s="26">
        <v>506</v>
      </c>
      <c r="C1474" s="131">
        <v>580</v>
      </c>
      <c r="D1474" s="132" t="str">
        <f t="shared" si="207"/>
        <v>506-580</v>
      </c>
      <c r="E1474" s="25">
        <v>10000</v>
      </c>
      <c r="F1474" s="27" t="s">
        <v>446</v>
      </c>
    </row>
    <row r="1475" spans="1:6" hidden="1" x14ac:dyDescent="0.2">
      <c r="A1475" s="26" t="s">
        <v>165</v>
      </c>
      <c r="B1475" s="26">
        <v>506</v>
      </c>
      <c r="C1475" s="131">
        <v>610</v>
      </c>
      <c r="D1475" s="132" t="str">
        <f t="shared" si="207"/>
        <v>506-610</v>
      </c>
      <c r="E1475" s="25">
        <v>500</v>
      </c>
    </row>
    <row r="1476" spans="1:6" hidden="1" x14ac:dyDescent="0.2">
      <c r="A1476" s="26" t="s">
        <v>165</v>
      </c>
      <c r="B1476" s="26">
        <v>506</v>
      </c>
      <c r="C1476" s="131" t="s">
        <v>304</v>
      </c>
      <c r="D1476" s="132" t="str">
        <f t="shared" si="207"/>
        <v>506-610 (2)</v>
      </c>
    </row>
    <row r="1477" spans="1:6" hidden="1" x14ac:dyDescent="0.2">
      <c r="A1477" s="26" t="s">
        <v>165</v>
      </c>
      <c r="B1477" s="26">
        <v>506</v>
      </c>
      <c r="C1477" s="131">
        <v>641</v>
      </c>
      <c r="D1477" s="132" t="str">
        <f t="shared" si="203"/>
        <v>506-641</v>
      </c>
      <c r="E1477" s="25">
        <v>1000</v>
      </c>
      <c r="F1477" s="27" t="s">
        <v>449</v>
      </c>
    </row>
    <row r="1478" spans="1:6" hidden="1" x14ac:dyDescent="0.2">
      <c r="A1478" s="26" t="s">
        <v>165</v>
      </c>
      <c r="B1478" s="26">
        <v>506</v>
      </c>
      <c r="C1478" s="131">
        <v>642</v>
      </c>
      <c r="D1478" s="132" t="str">
        <f t="shared" si="203"/>
        <v>506-642</v>
      </c>
    </row>
    <row r="1479" spans="1:6" hidden="1" x14ac:dyDescent="0.2">
      <c r="A1479" s="26" t="s">
        <v>165</v>
      </c>
      <c r="B1479" s="26">
        <v>506</v>
      </c>
      <c r="C1479" s="131">
        <v>644</v>
      </c>
      <c r="D1479" s="132" t="str">
        <f t="shared" si="203"/>
        <v>506-644</v>
      </c>
    </row>
    <row r="1480" spans="1:6" hidden="1" x14ac:dyDescent="0.2">
      <c r="A1480" s="26" t="s">
        <v>165</v>
      </c>
      <c r="B1480" s="26">
        <v>506</v>
      </c>
      <c r="C1480" s="131">
        <v>645</v>
      </c>
      <c r="D1480" s="132" t="str">
        <f t="shared" si="203"/>
        <v>506-645</v>
      </c>
    </row>
    <row r="1481" spans="1:6" hidden="1" x14ac:dyDescent="0.2">
      <c r="A1481" s="26" t="s">
        <v>165</v>
      </c>
      <c r="B1481" s="26">
        <v>506</v>
      </c>
      <c r="C1481" s="131">
        <v>650</v>
      </c>
      <c r="D1481" s="132" t="str">
        <f t="shared" si="203"/>
        <v>506-650</v>
      </c>
    </row>
    <row r="1482" spans="1:6" hidden="1" x14ac:dyDescent="0.2">
      <c r="A1482" s="26" t="s">
        <v>165</v>
      </c>
      <c r="B1482" s="26">
        <v>506</v>
      </c>
      <c r="C1482" s="131" t="s">
        <v>294</v>
      </c>
      <c r="D1482" s="132" t="str">
        <f t="shared" si="203"/>
        <v>506-650 (2)</v>
      </c>
    </row>
    <row r="1483" spans="1:6" hidden="1" x14ac:dyDescent="0.2">
      <c r="A1483" s="26" t="s">
        <v>165</v>
      </c>
      <c r="B1483" s="26">
        <v>506</v>
      </c>
      <c r="C1483" s="131">
        <v>736</v>
      </c>
      <c r="D1483" s="132" t="str">
        <f t="shared" ref="D1483" si="208">B1483&amp;"-"&amp;C1483</f>
        <v>506-736</v>
      </c>
    </row>
    <row r="1484" spans="1:6" hidden="1" x14ac:dyDescent="0.2">
      <c r="A1484" s="26" t="s">
        <v>168</v>
      </c>
      <c r="B1484" s="26">
        <v>510</v>
      </c>
      <c r="C1484" s="131">
        <v>100</v>
      </c>
      <c r="D1484" s="132" t="str">
        <f t="shared" si="203"/>
        <v>510-100</v>
      </c>
      <c r="E1484" s="25">
        <v>55018</v>
      </c>
      <c r="F1484" s="27" t="s">
        <v>451</v>
      </c>
    </row>
    <row r="1485" spans="1:6" hidden="1" x14ac:dyDescent="0.2">
      <c r="A1485" s="26" t="s">
        <v>168</v>
      </c>
      <c r="B1485" s="26">
        <v>510</v>
      </c>
      <c r="C1485" s="131">
        <v>320</v>
      </c>
      <c r="D1485" s="132" t="str">
        <f t="shared" si="203"/>
        <v>510-320</v>
      </c>
    </row>
    <row r="1486" spans="1:6" hidden="1" x14ac:dyDescent="0.2">
      <c r="A1486" s="26" t="s">
        <v>168</v>
      </c>
      <c r="B1486" s="26">
        <v>510</v>
      </c>
      <c r="C1486" s="131">
        <v>330</v>
      </c>
      <c r="D1486" s="132" t="str">
        <f t="shared" ref="D1486" si="209">B1486&amp;"-"&amp;C1486</f>
        <v>510-330</v>
      </c>
      <c r="E1486" s="25">
        <v>1000</v>
      </c>
      <c r="F1486" s="27" t="s">
        <v>452</v>
      </c>
    </row>
    <row r="1487" spans="1:6" hidden="1" x14ac:dyDescent="0.2">
      <c r="A1487" s="26" t="s">
        <v>168</v>
      </c>
      <c r="B1487" s="26">
        <v>510</v>
      </c>
      <c r="C1487" s="131">
        <v>350</v>
      </c>
      <c r="D1487" s="132" t="str">
        <f t="shared" si="203"/>
        <v>510-350</v>
      </c>
    </row>
    <row r="1488" spans="1:6" hidden="1" x14ac:dyDescent="0.2">
      <c r="A1488" s="26" t="s">
        <v>168</v>
      </c>
      <c r="B1488" s="26">
        <v>510</v>
      </c>
      <c r="C1488" s="131" t="s">
        <v>423</v>
      </c>
      <c r="D1488" s="132" t="str">
        <f t="shared" si="203"/>
        <v>510-350 (2)</v>
      </c>
    </row>
    <row r="1489" spans="1:6" hidden="1" x14ac:dyDescent="0.2">
      <c r="A1489" s="26" t="s">
        <v>168</v>
      </c>
      <c r="B1489" s="26">
        <v>510</v>
      </c>
      <c r="C1489" s="131">
        <v>300</v>
      </c>
      <c r="D1489" s="132" t="str">
        <f t="shared" si="203"/>
        <v>510-300</v>
      </c>
    </row>
    <row r="1490" spans="1:6" hidden="1" x14ac:dyDescent="0.2">
      <c r="A1490" s="26" t="s">
        <v>168</v>
      </c>
      <c r="B1490" s="26">
        <v>510</v>
      </c>
      <c r="C1490" s="131">
        <v>400</v>
      </c>
      <c r="D1490" s="132" t="str">
        <f t="shared" si="203"/>
        <v>510-400</v>
      </c>
    </row>
    <row r="1491" spans="1:6" hidden="1" x14ac:dyDescent="0.2">
      <c r="A1491" s="26" t="s">
        <v>168</v>
      </c>
      <c r="B1491" s="26">
        <v>510</v>
      </c>
      <c r="C1491" s="131">
        <v>518</v>
      </c>
      <c r="D1491" s="132" t="str">
        <f t="shared" ref="D1491:D1498" si="210">B1491&amp;"-"&amp;C1491</f>
        <v>510-518</v>
      </c>
      <c r="F1491" s="27" t="s">
        <v>454</v>
      </c>
    </row>
    <row r="1492" spans="1:6" hidden="1" x14ac:dyDescent="0.2">
      <c r="A1492" s="26" t="s">
        <v>168</v>
      </c>
      <c r="B1492" s="26">
        <v>510</v>
      </c>
      <c r="C1492" s="131" t="s">
        <v>424</v>
      </c>
      <c r="D1492" s="132" t="str">
        <f t="shared" si="210"/>
        <v>510-518 (2)</v>
      </c>
      <c r="F1492" s="27" t="s">
        <v>455</v>
      </c>
    </row>
    <row r="1493" spans="1:6" hidden="1" x14ac:dyDescent="0.2">
      <c r="A1493" s="26" t="s">
        <v>168</v>
      </c>
      <c r="B1493" s="26">
        <v>510</v>
      </c>
      <c r="C1493" s="131">
        <v>550</v>
      </c>
      <c r="D1493" s="132" t="str">
        <f t="shared" si="210"/>
        <v>510-550</v>
      </c>
    </row>
    <row r="1494" spans="1:6" hidden="1" x14ac:dyDescent="0.2">
      <c r="A1494" s="26" t="s">
        <v>168</v>
      </c>
      <c r="B1494" s="26">
        <v>510</v>
      </c>
      <c r="C1494" s="131">
        <v>569</v>
      </c>
      <c r="D1494" s="132" t="str">
        <f t="shared" si="210"/>
        <v>510-569</v>
      </c>
    </row>
    <row r="1495" spans="1:6" hidden="1" x14ac:dyDescent="0.2">
      <c r="A1495" s="26" t="s">
        <v>168</v>
      </c>
      <c r="B1495" s="26">
        <v>510</v>
      </c>
      <c r="C1495" s="131">
        <v>500</v>
      </c>
      <c r="D1495" s="132" t="str">
        <f t="shared" si="210"/>
        <v>510-500</v>
      </c>
    </row>
    <row r="1496" spans="1:6" hidden="1" x14ac:dyDescent="0.2">
      <c r="A1496" s="26" t="s">
        <v>168</v>
      </c>
      <c r="B1496" s="26">
        <v>510</v>
      </c>
      <c r="C1496" s="131">
        <v>580</v>
      </c>
      <c r="D1496" s="132" t="str">
        <f t="shared" si="210"/>
        <v>510-580</v>
      </c>
      <c r="E1496" s="25">
        <v>18200</v>
      </c>
      <c r="F1496" s="27" t="s">
        <v>453</v>
      </c>
    </row>
    <row r="1497" spans="1:6" hidden="1" x14ac:dyDescent="0.2">
      <c r="A1497" s="26" t="s">
        <v>168</v>
      </c>
      <c r="B1497" s="26">
        <v>510</v>
      </c>
      <c r="C1497" s="131">
        <v>610</v>
      </c>
      <c r="D1497" s="132" t="str">
        <f t="shared" si="210"/>
        <v>510-610</v>
      </c>
    </row>
    <row r="1498" spans="1:6" hidden="1" x14ac:dyDescent="0.2">
      <c r="A1498" s="26" t="s">
        <v>168</v>
      </c>
      <c r="B1498" s="26">
        <v>510</v>
      </c>
      <c r="C1498" s="131" t="s">
        <v>304</v>
      </c>
      <c r="D1498" s="132" t="str">
        <f t="shared" si="210"/>
        <v>510-610 (2)</v>
      </c>
    </row>
    <row r="1499" spans="1:6" hidden="1" x14ac:dyDescent="0.2">
      <c r="A1499" s="26" t="s">
        <v>168</v>
      </c>
      <c r="B1499" s="26">
        <v>510</v>
      </c>
      <c r="C1499" s="131">
        <v>641</v>
      </c>
      <c r="D1499" s="132" t="str">
        <f t="shared" si="203"/>
        <v>510-641</v>
      </c>
    </row>
    <row r="1500" spans="1:6" hidden="1" x14ac:dyDescent="0.2">
      <c r="A1500" s="26" t="s">
        <v>168</v>
      </c>
      <c r="B1500" s="26">
        <v>510</v>
      </c>
      <c r="C1500" s="131">
        <v>642</v>
      </c>
      <c r="D1500" s="132" t="str">
        <f t="shared" si="203"/>
        <v>510-642</v>
      </c>
    </row>
    <row r="1501" spans="1:6" hidden="1" x14ac:dyDescent="0.2">
      <c r="A1501" s="26" t="s">
        <v>168</v>
      </c>
      <c r="B1501" s="26">
        <v>510</v>
      </c>
      <c r="C1501" s="131">
        <v>644</v>
      </c>
      <c r="D1501" s="132" t="str">
        <f t="shared" si="203"/>
        <v>510-644</v>
      </c>
    </row>
    <row r="1502" spans="1:6" hidden="1" x14ac:dyDescent="0.2">
      <c r="A1502" s="26" t="s">
        <v>168</v>
      </c>
      <c r="B1502" s="26">
        <v>510</v>
      </c>
      <c r="C1502" s="131">
        <v>645</v>
      </c>
      <c r="D1502" s="132" t="str">
        <f t="shared" si="203"/>
        <v>510-645</v>
      </c>
    </row>
    <row r="1503" spans="1:6" hidden="1" x14ac:dyDescent="0.2">
      <c r="A1503" s="26" t="s">
        <v>168</v>
      </c>
      <c r="B1503" s="26">
        <v>510</v>
      </c>
      <c r="C1503" s="131">
        <v>650</v>
      </c>
      <c r="D1503" s="132" t="str">
        <f t="shared" si="203"/>
        <v>510-650</v>
      </c>
    </row>
    <row r="1504" spans="1:6" hidden="1" x14ac:dyDescent="0.2">
      <c r="A1504" s="26" t="s">
        <v>168</v>
      </c>
      <c r="B1504" s="26">
        <v>510</v>
      </c>
      <c r="C1504" s="131" t="s">
        <v>294</v>
      </c>
      <c r="D1504" s="132" t="str">
        <f t="shared" si="203"/>
        <v>510-650 (2)</v>
      </c>
    </row>
    <row r="1505" spans="1:6" hidden="1" x14ac:dyDescent="0.2">
      <c r="A1505" s="26" t="s">
        <v>168</v>
      </c>
      <c r="B1505" s="26">
        <v>510</v>
      </c>
      <c r="C1505" s="131">
        <v>736</v>
      </c>
      <c r="D1505" s="132" t="str">
        <f t="shared" ref="D1505" si="211">B1505&amp;"-"&amp;C1505</f>
        <v>510-736</v>
      </c>
    </row>
    <row r="1506" spans="1:6" hidden="1" x14ac:dyDescent="0.2">
      <c r="A1506" s="26" t="s">
        <v>171</v>
      </c>
      <c r="B1506" s="26">
        <v>522</v>
      </c>
      <c r="C1506" s="131">
        <v>100</v>
      </c>
      <c r="D1506" s="132" t="str">
        <f t="shared" si="203"/>
        <v>522-100</v>
      </c>
      <c r="E1506" s="25">
        <v>64800</v>
      </c>
      <c r="F1506" s="27" t="s">
        <v>553</v>
      </c>
    </row>
    <row r="1507" spans="1:6" hidden="1" x14ac:dyDescent="0.2">
      <c r="A1507" s="26" t="s">
        <v>171</v>
      </c>
      <c r="B1507" s="26">
        <v>522</v>
      </c>
      <c r="C1507" s="131">
        <v>320</v>
      </c>
      <c r="D1507" s="132" t="str">
        <f t="shared" si="203"/>
        <v>522-320</v>
      </c>
    </row>
    <row r="1508" spans="1:6" hidden="1" x14ac:dyDescent="0.2">
      <c r="A1508" s="26" t="s">
        <v>171</v>
      </c>
      <c r="B1508" s="26">
        <v>522</v>
      </c>
      <c r="C1508" s="131">
        <v>330</v>
      </c>
      <c r="D1508" s="132" t="str">
        <f t="shared" ref="D1508" si="212">B1508&amp;"-"&amp;C1508</f>
        <v>522-330</v>
      </c>
    </row>
    <row r="1509" spans="1:6" hidden="1" x14ac:dyDescent="0.2">
      <c r="A1509" s="26" t="s">
        <v>171</v>
      </c>
      <c r="B1509" s="26">
        <v>522</v>
      </c>
      <c r="C1509" s="131">
        <v>350</v>
      </c>
      <c r="D1509" s="132" t="str">
        <f t="shared" si="203"/>
        <v>522-350</v>
      </c>
    </row>
    <row r="1510" spans="1:6" hidden="1" x14ac:dyDescent="0.2">
      <c r="A1510" s="26" t="s">
        <v>171</v>
      </c>
      <c r="B1510" s="26">
        <v>522</v>
      </c>
      <c r="C1510" s="131" t="s">
        <v>423</v>
      </c>
      <c r="D1510" s="132" t="str">
        <f t="shared" si="203"/>
        <v>522-350 (2)</v>
      </c>
    </row>
    <row r="1511" spans="1:6" hidden="1" x14ac:dyDescent="0.2">
      <c r="A1511" s="26" t="s">
        <v>171</v>
      </c>
      <c r="B1511" s="26">
        <v>522</v>
      </c>
      <c r="C1511" s="131">
        <v>300</v>
      </c>
      <c r="D1511" s="132" t="str">
        <f t="shared" si="203"/>
        <v>522-300</v>
      </c>
    </row>
    <row r="1512" spans="1:6" hidden="1" x14ac:dyDescent="0.2">
      <c r="A1512" s="26" t="s">
        <v>171</v>
      </c>
      <c r="B1512" s="26">
        <v>522</v>
      </c>
      <c r="C1512" s="131">
        <v>400</v>
      </c>
      <c r="D1512" s="132" t="str">
        <f t="shared" si="203"/>
        <v>522-400</v>
      </c>
    </row>
    <row r="1513" spans="1:6" hidden="1" x14ac:dyDescent="0.2">
      <c r="A1513" s="26" t="s">
        <v>171</v>
      </c>
      <c r="B1513" s="26">
        <v>522</v>
      </c>
      <c r="C1513" s="131">
        <v>518</v>
      </c>
      <c r="D1513" s="132" t="str">
        <f t="shared" ref="D1513:D1520" si="213">B1513&amp;"-"&amp;C1513</f>
        <v>522-518</v>
      </c>
    </row>
    <row r="1514" spans="1:6" hidden="1" x14ac:dyDescent="0.2">
      <c r="A1514" s="26" t="s">
        <v>171</v>
      </c>
      <c r="B1514" s="26">
        <v>522</v>
      </c>
      <c r="C1514" s="131" t="s">
        <v>424</v>
      </c>
      <c r="D1514" s="132" t="str">
        <f t="shared" si="213"/>
        <v>522-518 (2)</v>
      </c>
    </row>
    <row r="1515" spans="1:6" hidden="1" x14ac:dyDescent="0.2">
      <c r="A1515" s="26" t="s">
        <v>171</v>
      </c>
      <c r="B1515" s="26">
        <v>522</v>
      </c>
      <c r="C1515" s="131">
        <v>550</v>
      </c>
      <c r="D1515" s="132" t="str">
        <f t="shared" si="213"/>
        <v>522-550</v>
      </c>
    </row>
    <row r="1516" spans="1:6" hidden="1" x14ac:dyDescent="0.2">
      <c r="A1516" s="26" t="s">
        <v>171</v>
      </c>
      <c r="B1516" s="26">
        <v>522</v>
      </c>
      <c r="C1516" s="131">
        <v>569</v>
      </c>
      <c r="D1516" s="132" t="str">
        <f t="shared" si="213"/>
        <v>522-569</v>
      </c>
    </row>
    <row r="1517" spans="1:6" hidden="1" x14ac:dyDescent="0.2">
      <c r="A1517" s="26" t="s">
        <v>171</v>
      </c>
      <c r="B1517" s="26">
        <v>522</v>
      </c>
      <c r="C1517" s="131">
        <v>500</v>
      </c>
      <c r="D1517" s="132" t="str">
        <f t="shared" si="213"/>
        <v>522-500</v>
      </c>
    </row>
    <row r="1518" spans="1:6" hidden="1" x14ac:dyDescent="0.2">
      <c r="A1518" s="26" t="s">
        <v>171</v>
      </c>
      <c r="B1518" s="26">
        <v>522</v>
      </c>
      <c r="C1518" s="131">
        <v>580</v>
      </c>
      <c r="D1518" s="132" t="str">
        <f t="shared" si="213"/>
        <v>522-580</v>
      </c>
    </row>
    <row r="1519" spans="1:6" hidden="1" x14ac:dyDescent="0.2">
      <c r="A1519" s="26" t="s">
        <v>171</v>
      </c>
      <c r="B1519" s="26">
        <v>522</v>
      </c>
      <c r="C1519" s="131">
        <v>610</v>
      </c>
      <c r="D1519" s="132" t="str">
        <f t="shared" si="213"/>
        <v>522-610</v>
      </c>
    </row>
    <row r="1520" spans="1:6" hidden="1" x14ac:dyDescent="0.2">
      <c r="A1520" s="26" t="s">
        <v>171</v>
      </c>
      <c r="B1520" s="26">
        <v>522</v>
      </c>
      <c r="C1520" s="131" t="s">
        <v>304</v>
      </c>
      <c r="D1520" s="132" t="str">
        <f t="shared" si="213"/>
        <v>522-610 (2)</v>
      </c>
    </row>
    <row r="1521" spans="1:6" hidden="1" x14ac:dyDescent="0.2">
      <c r="A1521" s="26" t="s">
        <v>171</v>
      </c>
      <c r="B1521" s="26">
        <v>522</v>
      </c>
      <c r="C1521" s="131">
        <v>641</v>
      </c>
      <c r="D1521" s="132" t="str">
        <f t="shared" si="203"/>
        <v>522-641</v>
      </c>
    </row>
    <row r="1522" spans="1:6" hidden="1" x14ac:dyDescent="0.2">
      <c r="A1522" s="26" t="s">
        <v>171</v>
      </c>
      <c r="B1522" s="26">
        <v>522</v>
      </c>
      <c r="C1522" s="131">
        <v>642</v>
      </c>
      <c r="D1522" s="132" t="str">
        <f t="shared" si="203"/>
        <v>522-642</v>
      </c>
      <c r="E1522" s="25">
        <v>3500</v>
      </c>
      <c r="F1522" s="27" t="s">
        <v>554</v>
      </c>
    </row>
    <row r="1523" spans="1:6" hidden="1" x14ac:dyDescent="0.2">
      <c r="A1523" s="26" t="s">
        <v>171</v>
      </c>
      <c r="B1523" s="26">
        <v>522</v>
      </c>
      <c r="C1523" s="131">
        <v>644</v>
      </c>
      <c r="D1523" s="132" t="str">
        <f t="shared" si="203"/>
        <v>522-644</v>
      </c>
    </row>
    <row r="1524" spans="1:6" hidden="1" x14ac:dyDescent="0.2">
      <c r="A1524" s="26" t="s">
        <v>171</v>
      </c>
      <c r="B1524" s="26">
        <v>522</v>
      </c>
      <c r="C1524" s="131">
        <v>645</v>
      </c>
      <c r="D1524" s="132" t="str">
        <f t="shared" si="203"/>
        <v>522-645</v>
      </c>
    </row>
    <row r="1525" spans="1:6" hidden="1" x14ac:dyDescent="0.2">
      <c r="A1525" s="26" t="s">
        <v>171</v>
      </c>
      <c r="B1525" s="26">
        <v>522</v>
      </c>
      <c r="C1525" s="131">
        <v>650</v>
      </c>
      <c r="D1525" s="132" t="str">
        <f t="shared" si="203"/>
        <v>522-650</v>
      </c>
    </row>
    <row r="1526" spans="1:6" hidden="1" x14ac:dyDescent="0.2">
      <c r="A1526" s="26" t="s">
        <v>171</v>
      </c>
      <c r="B1526" s="26">
        <v>522</v>
      </c>
      <c r="C1526" s="131" t="s">
        <v>294</v>
      </c>
      <c r="D1526" s="132" t="str">
        <f t="shared" si="203"/>
        <v>522-650 (2)</v>
      </c>
    </row>
    <row r="1527" spans="1:6" hidden="1" x14ac:dyDescent="0.2">
      <c r="A1527" s="26" t="s">
        <v>171</v>
      </c>
      <c r="B1527" s="26">
        <v>522</v>
      </c>
      <c r="C1527" s="131">
        <v>736</v>
      </c>
      <c r="D1527" s="132" t="str">
        <f t="shared" ref="D1527" si="214">B1527&amp;"-"&amp;C1527</f>
        <v>522-736</v>
      </c>
    </row>
    <row r="1528" spans="1:6" hidden="1" x14ac:dyDescent="0.2">
      <c r="A1528" s="26" t="s">
        <v>174</v>
      </c>
      <c r="B1528" s="26">
        <v>526</v>
      </c>
      <c r="C1528" s="131">
        <v>100</v>
      </c>
      <c r="D1528" s="132" t="str">
        <f t="shared" si="203"/>
        <v>526-100</v>
      </c>
      <c r="E1528" s="25">
        <v>134238</v>
      </c>
      <c r="F1528" s="27" t="s">
        <v>503</v>
      </c>
    </row>
    <row r="1529" spans="1:6" hidden="1" x14ac:dyDescent="0.2">
      <c r="A1529" s="26" t="s">
        <v>174</v>
      </c>
      <c r="B1529" s="26">
        <v>526</v>
      </c>
      <c r="C1529" s="131">
        <v>320</v>
      </c>
      <c r="D1529" s="132" t="str">
        <f t="shared" si="203"/>
        <v>526-320</v>
      </c>
    </row>
    <row r="1530" spans="1:6" hidden="1" x14ac:dyDescent="0.2">
      <c r="A1530" s="26" t="s">
        <v>174</v>
      </c>
      <c r="B1530" s="26">
        <v>526</v>
      </c>
      <c r="C1530" s="131">
        <v>330</v>
      </c>
      <c r="D1530" s="132" t="str">
        <f t="shared" ref="D1530" si="215">B1530&amp;"-"&amp;C1530</f>
        <v>526-330</v>
      </c>
    </row>
    <row r="1531" spans="1:6" hidden="1" x14ac:dyDescent="0.2">
      <c r="A1531" s="26" t="s">
        <v>174</v>
      </c>
      <c r="B1531" s="26">
        <v>526</v>
      </c>
      <c r="C1531" s="131">
        <v>350</v>
      </c>
      <c r="D1531" s="132" t="str">
        <f t="shared" si="203"/>
        <v>526-350</v>
      </c>
    </row>
    <row r="1532" spans="1:6" hidden="1" x14ac:dyDescent="0.2">
      <c r="A1532" s="26" t="s">
        <v>174</v>
      </c>
      <c r="B1532" s="26">
        <v>526</v>
      </c>
      <c r="C1532" s="131" t="s">
        <v>423</v>
      </c>
      <c r="D1532" s="132" t="str">
        <f t="shared" si="203"/>
        <v>526-350 (2)</v>
      </c>
    </row>
    <row r="1533" spans="1:6" hidden="1" x14ac:dyDescent="0.2">
      <c r="A1533" s="26" t="s">
        <v>174</v>
      </c>
      <c r="B1533" s="26">
        <v>526</v>
      </c>
      <c r="C1533" s="131">
        <v>300</v>
      </c>
      <c r="D1533" s="132" t="str">
        <f t="shared" si="203"/>
        <v>526-300</v>
      </c>
    </row>
    <row r="1534" spans="1:6" hidden="1" x14ac:dyDescent="0.2">
      <c r="A1534" s="26" t="s">
        <v>174</v>
      </c>
      <c r="B1534" s="26">
        <v>526</v>
      </c>
      <c r="C1534" s="131">
        <v>400</v>
      </c>
      <c r="D1534" s="132" t="str">
        <f t="shared" si="203"/>
        <v>526-400</v>
      </c>
    </row>
    <row r="1535" spans="1:6" hidden="1" x14ac:dyDescent="0.2">
      <c r="A1535" s="26" t="s">
        <v>174</v>
      </c>
      <c r="B1535" s="26">
        <v>526</v>
      </c>
      <c r="C1535" s="131">
        <v>518</v>
      </c>
      <c r="D1535" s="132" t="str">
        <f t="shared" ref="D1535:D1542" si="216">B1535&amp;"-"&amp;C1535</f>
        <v>526-518</v>
      </c>
    </row>
    <row r="1536" spans="1:6" hidden="1" x14ac:dyDescent="0.2">
      <c r="A1536" s="26" t="s">
        <v>174</v>
      </c>
      <c r="B1536" s="26">
        <v>526</v>
      </c>
      <c r="C1536" s="131" t="s">
        <v>424</v>
      </c>
      <c r="D1536" s="132" t="str">
        <f t="shared" si="216"/>
        <v>526-518 (2)</v>
      </c>
    </row>
    <row r="1537" spans="1:6" hidden="1" x14ac:dyDescent="0.2">
      <c r="A1537" s="26" t="s">
        <v>174</v>
      </c>
      <c r="B1537" s="26">
        <v>526</v>
      </c>
      <c r="C1537" s="131">
        <v>550</v>
      </c>
      <c r="D1537" s="132" t="str">
        <f t="shared" si="216"/>
        <v>526-550</v>
      </c>
    </row>
    <row r="1538" spans="1:6" hidden="1" x14ac:dyDescent="0.2">
      <c r="A1538" s="26" t="s">
        <v>174</v>
      </c>
      <c r="B1538" s="26">
        <v>526</v>
      </c>
      <c r="C1538" s="131">
        <v>569</v>
      </c>
      <c r="D1538" s="132" t="str">
        <f t="shared" si="216"/>
        <v>526-569</v>
      </c>
    </row>
    <row r="1539" spans="1:6" hidden="1" x14ac:dyDescent="0.2">
      <c r="A1539" s="26" t="s">
        <v>174</v>
      </c>
      <c r="B1539" s="26">
        <v>526</v>
      </c>
      <c r="C1539" s="131">
        <v>500</v>
      </c>
      <c r="D1539" s="132" t="str">
        <f t="shared" si="216"/>
        <v>526-500</v>
      </c>
    </row>
    <row r="1540" spans="1:6" hidden="1" x14ac:dyDescent="0.2">
      <c r="A1540" s="26" t="s">
        <v>174</v>
      </c>
      <c r="B1540" s="26">
        <v>526</v>
      </c>
      <c r="C1540" s="131">
        <v>580</v>
      </c>
      <c r="D1540" s="132" t="str">
        <f t="shared" si="216"/>
        <v>526-580</v>
      </c>
    </row>
    <row r="1541" spans="1:6" hidden="1" x14ac:dyDescent="0.2">
      <c r="A1541" s="26" t="s">
        <v>174</v>
      </c>
      <c r="B1541" s="26">
        <v>526</v>
      </c>
      <c r="C1541" s="131">
        <v>610</v>
      </c>
      <c r="D1541" s="132" t="str">
        <f t="shared" si="216"/>
        <v>526-610</v>
      </c>
    </row>
    <row r="1542" spans="1:6" hidden="1" x14ac:dyDescent="0.2">
      <c r="A1542" s="26" t="s">
        <v>174</v>
      </c>
      <c r="B1542" s="26">
        <v>526</v>
      </c>
      <c r="C1542" s="131" t="s">
        <v>304</v>
      </c>
      <c r="D1542" s="132" t="str">
        <f t="shared" si="216"/>
        <v>526-610 (2)</v>
      </c>
    </row>
    <row r="1543" spans="1:6" hidden="1" x14ac:dyDescent="0.2">
      <c r="A1543" s="26" t="s">
        <v>174</v>
      </c>
      <c r="B1543" s="26">
        <v>526</v>
      </c>
      <c r="C1543" s="131">
        <v>641</v>
      </c>
      <c r="D1543" s="132" t="str">
        <f t="shared" si="203"/>
        <v>526-641</v>
      </c>
    </row>
    <row r="1544" spans="1:6" hidden="1" x14ac:dyDescent="0.2">
      <c r="A1544" s="26" t="s">
        <v>174</v>
      </c>
      <c r="B1544" s="26">
        <v>526</v>
      </c>
      <c r="C1544" s="131">
        <v>642</v>
      </c>
      <c r="D1544" s="132" t="str">
        <f t="shared" si="203"/>
        <v>526-642</v>
      </c>
    </row>
    <row r="1545" spans="1:6" hidden="1" x14ac:dyDescent="0.2">
      <c r="A1545" s="26" t="s">
        <v>174</v>
      </c>
      <c r="B1545" s="26">
        <v>526</v>
      </c>
      <c r="C1545" s="131">
        <v>644</v>
      </c>
      <c r="D1545" s="132" t="str">
        <f t="shared" si="203"/>
        <v>526-644</v>
      </c>
    </row>
    <row r="1546" spans="1:6" hidden="1" x14ac:dyDescent="0.2">
      <c r="A1546" s="26" t="s">
        <v>174</v>
      </c>
      <c r="B1546" s="26">
        <v>526</v>
      </c>
      <c r="C1546" s="131">
        <v>645</v>
      </c>
      <c r="D1546" s="132" t="str">
        <f t="shared" ref="D1546:D1660" si="217">B1546&amp;"-"&amp;C1546</f>
        <v>526-645</v>
      </c>
    </row>
    <row r="1547" spans="1:6" hidden="1" x14ac:dyDescent="0.2">
      <c r="A1547" s="26" t="s">
        <v>174</v>
      </c>
      <c r="B1547" s="26">
        <v>526</v>
      </c>
      <c r="C1547" s="131">
        <v>650</v>
      </c>
      <c r="D1547" s="132" t="str">
        <f t="shared" si="217"/>
        <v>526-650</v>
      </c>
    </row>
    <row r="1548" spans="1:6" hidden="1" x14ac:dyDescent="0.2">
      <c r="A1548" s="26" t="s">
        <v>174</v>
      </c>
      <c r="B1548" s="26">
        <v>526</v>
      </c>
      <c r="C1548" s="131" t="s">
        <v>294</v>
      </c>
      <c r="D1548" s="132" t="str">
        <f t="shared" si="217"/>
        <v>526-650 (2)</v>
      </c>
    </row>
    <row r="1549" spans="1:6" hidden="1" x14ac:dyDescent="0.2">
      <c r="A1549" s="26" t="s">
        <v>174</v>
      </c>
      <c r="B1549" s="26">
        <v>526</v>
      </c>
      <c r="C1549" s="131">
        <v>736</v>
      </c>
      <c r="D1549" s="132" t="str">
        <f t="shared" ref="D1549" si="218">B1549&amp;"-"&amp;C1549</f>
        <v>526-736</v>
      </c>
    </row>
    <row r="1550" spans="1:6" hidden="1" x14ac:dyDescent="0.2">
      <c r="A1550" s="26" t="s">
        <v>177</v>
      </c>
      <c r="B1550" s="26">
        <v>530</v>
      </c>
      <c r="C1550" s="131">
        <v>100</v>
      </c>
      <c r="D1550" s="132" t="str">
        <f t="shared" si="217"/>
        <v>530-100</v>
      </c>
      <c r="E1550" s="25">
        <v>85953</v>
      </c>
      <c r="F1550" s="27" t="s">
        <v>555</v>
      </c>
    </row>
    <row r="1551" spans="1:6" hidden="1" x14ac:dyDescent="0.2">
      <c r="A1551" s="26" t="s">
        <v>177</v>
      </c>
      <c r="B1551" s="26">
        <v>530</v>
      </c>
      <c r="C1551" s="131">
        <v>320</v>
      </c>
      <c r="D1551" s="132" t="str">
        <f t="shared" si="217"/>
        <v>530-320</v>
      </c>
    </row>
    <row r="1552" spans="1:6" hidden="1" x14ac:dyDescent="0.2">
      <c r="A1552" s="26" t="s">
        <v>177</v>
      </c>
      <c r="B1552" s="26">
        <v>530</v>
      </c>
      <c r="C1552" s="131">
        <v>330</v>
      </c>
      <c r="D1552" s="132" t="str">
        <f t="shared" ref="D1552" si="219">B1552&amp;"-"&amp;C1552</f>
        <v>530-330</v>
      </c>
    </row>
    <row r="1553" spans="1:5" hidden="1" x14ac:dyDescent="0.2">
      <c r="A1553" s="26" t="s">
        <v>177</v>
      </c>
      <c r="B1553" s="26">
        <v>530</v>
      </c>
      <c r="C1553" s="131">
        <v>350</v>
      </c>
      <c r="D1553" s="132" t="str">
        <f t="shared" si="217"/>
        <v>530-350</v>
      </c>
    </row>
    <row r="1554" spans="1:5" hidden="1" x14ac:dyDescent="0.2">
      <c r="A1554" s="26" t="s">
        <v>177</v>
      </c>
      <c r="B1554" s="26">
        <v>530</v>
      </c>
      <c r="C1554" s="131" t="s">
        <v>423</v>
      </c>
      <c r="D1554" s="132" t="str">
        <f t="shared" si="217"/>
        <v>530-350 (2)</v>
      </c>
    </row>
    <row r="1555" spans="1:5" hidden="1" x14ac:dyDescent="0.2">
      <c r="A1555" s="26" t="s">
        <v>177</v>
      </c>
      <c r="B1555" s="26">
        <v>530</v>
      </c>
      <c r="C1555" s="131">
        <v>300</v>
      </c>
      <c r="D1555" s="132" t="str">
        <f t="shared" si="217"/>
        <v>530-300</v>
      </c>
    </row>
    <row r="1556" spans="1:5" hidden="1" x14ac:dyDescent="0.2">
      <c r="A1556" s="26" t="s">
        <v>177</v>
      </c>
      <c r="B1556" s="26">
        <v>530</v>
      </c>
      <c r="C1556" s="131">
        <v>400</v>
      </c>
      <c r="D1556" s="132" t="str">
        <f t="shared" si="217"/>
        <v>530-400</v>
      </c>
    </row>
    <row r="1557" spans="1:5" hidden="1" x14ac:dyDescent="0.2">
      <c r="A1557" s="26" t="s">
        <v>177</v>
      </c>
      <c r="B1557" s="26">
        <v>530</v>
      </c>
      <c r="C1557" s="131">
        <v>518</v>
      </c>
      <c r="D1557" s="132" t="str">
        <f t="shared" ref="D1557:D1564" si="220">B1557&amp;"-"&amp;C1557</f>
        <v>530-518</v>
      </c>
    </row>
    <row r="1558" spans="1:5" hidden="1" x14ac:dyDescent="0.2">
      <c r="A1558" s="26" t="s">
        <v>177</v>
      </c>
      <c r="B1558" s="26">
        <v>530</v>
      </c>
      <c r="C1558" s="131" t="s">
        <v>424</v>
      </c>
      <c r="D1558" s="132" t="str">
        <f t="shared" si="220"/>
        <v>530-518 (2)</v>
      </c>
    </row>
    <row r="1559" spans="1:5" hidden="1" x14ac:dyDescent="0.2">
      <c r="A1559" s="26" t="s">
        <v>177</v>
      </c>
      <c r="B1559" s="26">
        <v>530</v>
      </c>
      <c r="C1559" s="131">
        <v>550</v>
      </c>
      <c r="D1559" s="132" t="str">
        <f t="shared" si="220"/>
        <v>530-550</v>
      </c>
    </row>
    <row r="1560" spans="1:5" hidden="1" x14ac:dyDescent="0.2">
      <c r="A1560" s="26" t="s">
        <v>177</v>
      </c>
      <c r="B1560" s="26">
        <v>530</v>
      </c>
      <c r="C1560" s="131">
        <v>569</v>
      </c>
      <c r="D1560" s="132" t="str">
        <f t="shared" si="220"/>
        <v>530-569</v>
      </c>
    </row>
    <row r="1561" spans="1:5" hidden="1" x14ac:dyDescent="0.2">
      <c r="A1561" s="26" t="s">
        <v>177</v>
      </c>
      <c r="B1561" s="26">
        <v>530</v>
      </c>
      <c r="C1561" s="131">
        <v>500</v>
      </c>
      <c r="D1561" s="132" t="str">
        <f t="shared" si="220"/>
        <v>530-500</v>
      </c>
    </row>
    <row r="1562" spans="1:5" hidden="1" x14ac:dyDescent="0.2">
      <c r="A1562" s="26" t="s">
        <v>177</v>
      </c>
      <c r="B1562" s="26">
        <v>530</v>
      </c>
      <c r="C1562" s="131">
        <v>580</v>
      </c>
      <c r="D1562" s="132" t="str">
        <f t="shared" si="220"/>
        <v>530-580</v>
      </c>
    </row>
    <row r="1563" spans="1:5" hidden="1" x14ac:dyDescent="0.2">
      <c r="A1563" s="26" t="s">
        <v>177</v>
      </c>
      <c r="B1563" s="26">
        <v>530</v>
      </c>
      <c r="C1563" s="131">
        <v>610</v>
      </c>
      <c r="D1563" s="132" t="str">
        <f t="shared" si="220"/>
        <v>530-610</v>
      </c>
    </row>
    <row r="1564" spans="1:5" hidden="1" x14ac:dyDescent="0.2">
      <c r="A1564" s="26" t="s">
        <v>177</v>
      </c>
      <c r="B1564" s="26">
        <v>530</v>
      </c>
      <c r="C1564" s="131" t="s">
        <v>304</v>
      </c>
      <c r="D1564" s="132" t="str">
        <f t="shared" si="220"/>
        <v>530-610 (2)</v>
      </c>
    </row>
    <row r="1565" spans="1:5" hidden="1" x14ac:dyDescent="0.2">
      <c r="A1565" s="26" t="s">
        <v>177</v>
      </c>
      <c r="B1565" s="26">
        <v>530</v>
      </c>
      <c r="C1565" s="131">
        <v>641</v>
      </c>
      <c r="D1565" s="132" t="str">
        <f t="shared" si="217"/>
        <v>530-641</v>
      </c>
    </row>
    <row r="1566" spans="1:5" hidden="1" x14ac:dyDescent="0.2">
      <c r="A1566" s="26" t="s">
        <v>177</v>
      </c>
      <c r="B1566" s="26">
        <v>530</v>
      </c>
      <c r="C1566" s="131">
        <v>642</v>
      </c>
      <c r="D1566" s="132" t="str">
        <f t="shared" si="217"/>
        <v>530-642</v>
      </c>
    </row>
    <row r="1567" spans="1:5" hidden="1" x14ac:dyDescent="0.2">
      <c r="A1567" s="26" t="s">
        <v>177</v>
      </c>
      <c r="B1567" s="26">
        <v>530</v>
      </c>
      <c r="C1567" s="131">
        <v>644</v>
      </c>
      <c r="D1567" s="132" t="str">
        <f t="shared" si="217"/>
        <v>530-644</v>
      </c>
      <c r="E1567" s="25">
        <v>2346</v>
      </c>
    </row>
    <row r="1568" spans="1:5" hidden="1" x14ac:dyDescent="0.2">
      <c r="A1568" s="26" t="s">
        <v>177</v>
      </c>
      <c r="B1568" s="26">
        <v>530</v>
      </c>
      <c r="C1568" s="131">
        <v>645</v>
      </c>
      <c r="D1568" s="132" t="str">
        <f t="shared" si="217"/>
        <v>530-645</v>
      </c>
    </row>
    <row r="1569" spans="1:6" hidden="1" x14ac:dyDescent="0.2">
      <c r="A1569" s="26" t="s">
        <v>177</v>
      </c>
      <c r="B1569" s="26">
        <v>530</v>
      </c>
      <c r="C1569" s="131">
        <v>650</v>
      </c>
      <c r="D1569" s="132" t="str">
        <f t="shared" si="217"/>
        <v>530-650</v>
      </c>
    </row>
    <row r="1570" spans="1:6" hidden="1" x14ac:dyDescent="0.2">
      <c r="A1570" s="26" t="s">
        <v>177</v>
      </c>
      <c r="B1570" s="26">
        <v>530</v>
      </c>
      <c r="C1570" s="131" t="s">
        <v>294</v>
      </c>
      <c r="D1570" s="132" t="str">
        <f t="shared" si="217"/>
        <v>530-650 (2)</v>
      </c>
    </row>
    <row r="1571" spans="1:6" hidden="1" x14ac:dyDescent="0.2">
      <c r="A1571" s="26" t="s">
        <v>177</v>
      </c>
      <c r="B1571" s="26">
        <v>530</v>
      </c>
      <c r="C1571" s="131">
        <v>736</v>
      </c>
      <c r="D1571" s="132" t="str">
        <f t="shared" ref="D1571" si="221">B1571&amp;"-"&amp;C1571</f>
        <v>530-736</v>
      </c>
    </row>
    <row r="1572" spans="1:6" hidden="1" x14ac:dyDescent="0.2">
      <c r="A1572" s="26" t="s">
        <v>180</v>
      </c>
      <c r="B1572" s="26">
        <v>538</v>
      </c>
      <c r="C1572" s="131">
        <v>100</v>
      </c>
      <c r="D1572" s="132" t="str">
        <f t="shared" si="217"/>
        <v>538-100</v>
      </c>
      <c r="E1572" s="25">
        <v>64900</v>
      </c>
      <c r="F1572" s="27" t="s">
        <v>556</v>
      </c>
    </row>
    <row r="1573" spans="1:6" hidden="1" x14ac:dyDescent="0.2">
      <c r="A1573" s="26" t="s">
        <v>180</v>
      </c>
      <c r="B1573" s="26">
        <v>538</v>
      </c>
      <c r="C1573" s="131">
        <v>320</v>
      </c>
      <c r="D1573" s="132" t="str">
        <f t="shared" si="217"/>
        <v>538-320</v>
      </c>
      <c r="E1573" s="25">
        <v>1000</v>
      </c>
    </row>
    <row r="1574" spans="1:6" hidden="1" x14ac:dyDescent="0.2">
      <c r="A1574" s="26" t="s">
        <v>180</v>
      </c>
      <c r="B1574" s="26">
        <v>538</v>
      </c>
      <c r="C1574" s="131">
        <v>330</v>
      </c>
      <c r="D1574" s="132" t="str">
        <f t="shared" ref="D1574" si="222">B1574&amp;"-"&amp;C1574</f>
        <v>538-330</v>
      </c>
    </row>
    <row r="1575" spans="1:6" hidden="1" x14ac:dyDescent="0.2">
      <c r="A1575" s="26" t="s">
        <v>180</v>
      </c>
      <c r="B1575" s="26">
        <v>538</v>
      </c>
      <c r="C1575" s="131">
        <v>350</v>
      </c>
      <c r="D1575" s="132" t="str">
        <f t="shared" si="217"/>
        <v>538-350</v>
      </c>
    </row>
    <row r="1576" spans="1:6" hidden="1" x14ac:dyDescent="0.2">
      <c r="A1576" s="26" t="s">
        <v>180</v>
      </c>
      <c r="B1576" s="26">
        <v>538</v>
      </c>
      <c r="C1576" s="131" t="s">
        <v>423</v>
      </c>
      <c r="D1576" s="132" t="str">
        <f t="shared" si="217"/>
        <v>538-350 (2)</v>
      </c>
    </row>
    <row r="1577" spans="1:6" hidden="1" x14ac:dyDescent="0.2">
      <c r="A1577" s="26" t="s">
        <v>180</v>
      </c>
      <c r="B1577" s="26">
        <v>538</v>
      </c>
      <c r="C1577" s="131">
        <v>300</v>
      </c>
      <c r="D1577" s="132" t="str">
        <f t="shared" si="217"/>
        <v>538-300</v>
      </c>
    </row>
    <row r="1578" spans="1:6" hidden="1" x14ac:dyDescent="0.2">
      <c r="A1578" s="26" t="s">
        <v>180</v>
      </c>
      <c r="B1578" s="26">
        <v>538</v>
      </c>
      <c r="C1578" s="131">
        <v>400</v>
      </c>
      <c r="D1578" s="132" t="str">
        <f t="shared" si="217"/>
        <v>538-400</v>
      </c>
    </row>
    <row r="1579" spans="1:6" hidden="1" x14ac:dyDescent="0.2">
      <c r="A1579" s="26" t="s">
        <v>180</v>
      </c>
      <c r="B1579" s="26">
        <v>538</v>
      </c>
      <c r="C1579" s="131">
        <v>518</v>
      </c>
      <c r="D1579" s="132" t="str">
        <f t="shared" ref="D1579:D1586" si="223">B1579&amp;"-"&amp;C1579</f>
        <v>538-518</v>
      </c>
      <c r="E1579" s="25">
        <v>1300</v>
      </c>
    </row>
    <row r="1580" spans="1:6" hidden="1" x14ac:dyDescent="0.2">
      <c r="A1580" s="26" t="s">
        <v>180</v>
      </c>
      <c r="B1580" s="26">
        <v>538</v>
      </c>
      <c r="C1580" s="131" t="s">
        <v>424</v>
      </c>
      <c r="D1580" s="132" t="str">
        <f t="shared" si="223"/>
        <v>538-518 (2)</v>
      </c>
    </row>
    <row r="1581" spans="1:6" hidden="1" x14ac:dyDescent="0.2">
      <c r="A1581" s="26" t="s">
        <v>180</v>
      </c>
      <c r="B1581" s="26">
        <v>538</v>
      </c>
      <c r="C1581" s="131">
        <v>550</v>
      </c>
      <c r="D1581" s="132" t="str">
        <f t="shared" si="223"/>
        <v>538-550</v>
      </c>
    </row>
    <row r="1582" spans="1:6" hidden="1" x14ac:dyDescent="0.2">
      <c r="A1582" s="26" t="s">
        <v>180</v>
      </c>
      <c r="B1582" s="26">
        <v>538</v>
      </c>
      <c r="C1582" s="131">
        <v>569</v>
      </c>
      <c r="D1582" s="132" t="str">
        <f t="shared" si="223"/>
        <v>538-569</v>
      </c>
    </row>
    <row r="1583" spans="1:6" hidden="1" x14ac:dyDescent="0.2">
      <c r="A1583" s="26" t="s">
        <v>180</v>
      </c>
      <c r="B1583" s="26">
        <v>538</v>
      </c>
      <c r="C1583" s="131">
        <v>500</v>
      </c>
      <c r="D1583" s="132" t="str">
        <f t="shared" si="223"/>
        <v>538-500</v>
      </c>
    </row>
    <row r="1584" spans="1:6" hidden="1" x14ac:dyDescent="0.2">
      <c r="A1584" s="26" t="s">
        <v>180</v>
      </c>
      <c r="B1584" s="26">
        <v>538</v>
      </c>
      <c r="C1584" s="131">
        <v>580</v>
      </c>
      <c r="D1584" s="132" t="str">
        <f t="shared" si="223"/>
        <v>538-580</v>
      </c>
    </row>
    <row r="1585" spans="1:6" hidden="1" x14ac:dyDescent="0.2">
      <c r="A1585" s="26" t="s">
        <v>180</v>
      </c>
      <c r="B1585" s="26">
        <v>538</v>
      </c>
      <c r="C1585" s="131">
        <v>610</v>
      </c>
      <c r="D1585" s="132" t="str">
        <f t="shared" si="223"/>
        <v>538-610</v>
      </c>
      <c r="E1585" s="25">
        <v>208</v>
      </c>
    </row>
    <row r="1586" spans="1:6" hidden="1" x14ac:dyDescent="0.2">
      <c r="A1586" s="26" t="s">
        <v>180</v>
      </c>
      <c r="B1586" s="26">
        <v>538</v>
      </c>
      <c r="C1586" s="131" t="s">
        <v>304</v>
      </c>
      <c r="D1586" s="132" t="str">
        <f t="shared" si="223"/>
        <v>538-610 (2)</v>
      </c>
    </row>
    <row r="1587" spans="1:6" hidden="1" x14ac:dyDescent="0.2">
      <c r="A1587" s="26" t="s">
        <v>180</v>
      </c>
      <c r="B1587" s="26">
        <v>538</v>
      </c>
      <c r="C1587" s="131">
        <v>641</v>
      </c>
      <c r="D1587" s="132" t="str">
        <f t="shared" si="217"/>
        <v>538-641</v>
      </c>
    </row>
    <row r="1588" spans="1:6" hidden="1" x14ac:dyDescent="0.2">
      <c r="A1588" s="26" t="s">
        <v>180</v>
      </c>
      <c r="B1588" s="26">
        <v>538</v>
      </c>
      <c r="C1588" s="131">
        <v>642</v>
      </c>
      <c r="D1588" s="132" t="str">
        <f t="shared" si="217"/>
        <v>538-642</v>
      </c>
    </row>
    <row r="1589" spans="1:6" hidden="1" x14ac:dyDescent="0.2">
      <c r="A1589" s="26" t="s">
        <v>180</v>
      </c>
      <c r="B1589" s="26">
        <v>538</v>
      </c>
      <c r="C1589" s="131">
        <v>644</v>
      </c>
      <c r="D1589" s="132" t="str">
        <f t="shared" si="217"/>
        <v>538-644</v>
      </c>
    </row>
    <row r="1590" spans="1:6" hidden="1" x14ac:dyDescent="0.2">
      <c r="A1590" s="26" t="s">
        <v>180</v>
      </c>
      <c r="B1590" s="26">
        <v>538</v>
      </c>
      <c r="C1590" s="131">
        <v>645</v>
      </c>
      <c r="D1590" s="132" t="str">
        <f t="shared" si="217"/>
        <v>538-645</v>
      </c>
    </row>
    <row r="1591" spans="1:6" hidden="1" x14ac:dyDescent="0.2">
      <c r="A1591" s="26" t="s">
        <v>180</v>
      </c>
      <c r="B1591" s="26">
        <v>538</v>
      </c>
      <c r="C1591" s="131">
        <v>650</v>
      </c>
      <c r="D1591" s="132" t="str">
        <f t="shared" si="217"/>
        <v>538-650</v>
      </c>
    </row>
    <row r="1592" spans="1:6" hidden="1" x14ac:dyDescent="0.2">
      <c r="A1592" s="26" t="s">
        <v>180</v>
      </c>
      <c r="B1592" s="26">
        <v>538</v>
      </c>
      <c r="C1592" s="131" t="s">
        <v>294</v>
      </c>
      <c r="D1592" s="132" t="str">
        <f t="shared" si="217"/>
        <v>538-650 (2)</v>
      </c>
    </row>
    <row r="1593" spans="1:6" hidden="1" x14ac:dyDescent="0.2">
      <c r="A1593" s="26" t="s">
        <v>180</v>
      </c>
      <c r="B1593" s="26">
        <v>538</v>
      </c>
      <c r="C1593" s="131">
        <v>736</v>
      </c>
      <c r="D1593" s="132" t="str">
        <f t="shared" ref="D1593" si="224">B1593&amp;"-"&amp;C1593</f>
        <v>538-736</v>
      </c>
    </row>
    <row r="1594" spans="1:6" hidden="1" x14ac:dyDescent="0.2">
      <c r="A1594" s="26" t="s">
        <v>183</v>
      </c>
      <c r="B1594" s="26">
        <v>540</v>
      </c>
      <c r="C1594" s="131">
        <v>100</v>
      </c>
      <c r="D1594" s="132" t="str">
        <f t="shared" si="217"/>
        <v>540-100</v>
      </c>
      <c r="E1594" s="25">
        <v>50600</v>
      </c>
      <c r="F1594" s="27" t="s">
        <v>557</v>
      </c>
    </row>
    <row r="1595" spans="1:6" hidden="1" x14ac:dyDescent="0.2">
      <c r="A1595" s="26" t="s">
        <v>183</v>
      </c>
      <c r="B1595" s="26">
        <v>540</v>
      </c>
      <c r="C1595" s="131">
        <v>320</v>
      </c>
      <c r="D1595" s="132" t="str">
        <f t="shared" si="217"/>
        <v>540-320</v>
      </c>
    </row>
    <row r="1596" spans="1:6" hidden="1" x14ac:dyDescent="0.2">
      <c r="A1596" s="26" t="s">
        <v>183</v>
      </c>
      <c r="B1596" s="26">
        <v>540</v>
      </c>
      <c r="C1596" s="131">
        <v>330</v>
      </c>
      <c r="D1596" s="132" t="str">
        <f t="shared" ref="D1596" si="225">B1596&amp;"-"&amp;C1596</f>
        <v>540-330</v>
      </c>
    </row>
    <row r="1597" spans="1:6" hidden="1" x14ac:dyDescent="0.2">
      <c r="A1597" s="26" t="s">
        <v>183</v>
      </c>
      <c r="B1597" s="26">
        <v>540</v>
      </c>
      <c r="C1597" s="131">
        <v>350</v>
      </c>
      <c r="D1597" s="132" t="str">
        <f t="shared" si="217"/>
        <v>540-350</v>
      </c>
    </row>
    <row r="1598" spans="1:6" hidden="1" x14ac:dyDescent="0.2">
      <c r="A1598" s="26" t="s">
        <v>183</v>
      </c>
      <c r="B1598" s="26">
        <v>540</v>
      </c>
      <c r="C1598" s="131" t="s">
        <v>423</v>
      </c>
      <c r="D1598" s="132" t="str">
        <f t="shared" si="217"/>
        <v>540-350 (2)</v>
      </c>
    </row>
    <row r="1599" spans="1:6" hidden="1" x14ac:dyDescent="0.2">
      <c r="A1599" s="26" t="s">
        <v>183</v>
      </c>
      <c r="B1599" s="26">
        <v>540</v>
      </c>
      <c r="C1599" s="131">
        <v>300</v>
      </c>
      <c r="D1599" s="132" t="str">
        <f t="shared" si="217"/>
        <v>540-300</v>
      </c>
    </row>
    <row r="1600" spans="1:6" hidden="1" x14ac:dyDescent="0.2">
      <c r="A1600" s="26" t="s">
        <v>183</v>
      </c>
      <c r="B1600" s="26">
        <v>540</v>
      </c>
      <c r="C1600" s="131">
        <v>400</v>
      </c>
      <c r="D1600" s="132" t="str">
        <f t="shared" si="217"/>
        <v>540-400</v>
      </c>
    </row>
    <row r="1601" spans="1:6" hidden="1" x14ac:dyDescent="0.2">
      <c r="A1601" s="26" t="s">
        <v>183</v>
      </c>
      <c r="B1601" s="26">
        <v>540</v>
      </c>
      <c r="C1601" s="131">
        <v>518</v>
      </c>
      <c r="D1601" s="132" t="str">
        <f t="shared" ref="D1601:D1608" si="226">B1601&amp;"-"&amp;C1601</f>
        <v>540-518</v>
      </c>
    </row>
    <row r="1602" spans="1:6" hidden="1" x14ac:dyDescent="0.2">
      <c r="A1602" s="26" t="s">
        <v>183</v>
      </c>
      <c r="B1602" s="26">
        <v>540</v>
      </c>
      <c r="C1602" s="131" t="s">
        <v>424</v>
      </c>
      <c r="D1602" s="132" t="str">
        <f t="shared" si="226"/>
        <v>540-518 (2)</v>
      </c>
    </row>
    <row r="1603" spans="1:6" hidden="1" x14ac:dyDescent="0.2">
      <c r="A1603" s="26" t="s">
        <v>183</v>
      </c>
      <c r="B1603" s="26">
        <v>540</v>
      </c>
      <c r="C1603" s="131">
        <v>550</v>
      </c>
      <c r="D1603" s="132" t="str">
        <f t="shared" si="226"/>
        <v>540-550</v>
      </c>
    </row>
    <row r="1604" spans="1:6" hidden="1" x14ac:dyDescent="0.2">
      <c r="A1604" s="26" t="s">
        <v>183</v>
      </c>
      <c r="B1604" s="26">
        <v>540</v>
      </c>
      <c r="C1604" s="131">
        <v>569</v>
      </c>
      <c r="D1604" s="132" t="str">
        <f t="shared" si="226"/>
        <v>540-569</v>
      </c>
    </row>
    <row r="1605" spans="1:6" hidden="1" x14ac:dyDescent="0.2">
      <c r="A1605" s="26" t="s">
        <v>183</v>
      </c>
      <c r="B1605" s="26">
        <v>540</v>
      </c>
      <c r="C1605" s="131">
        <v>500</v>
      </c>
      <c r="D1605" s="132" t="str">
        <f t="shared" si="226"/>
        <v>540-500</v>
      </c>
    </row>
    <row r="1606" spans="1:6" hidden="1" x14ac:dyDescent="0.2">
      <c r="A1606" s="26" t="s">
        <v>183</v>
      </c>
      <c r="B1606" s="26">
        <v>540</v>
      </c>
      <c r="C1606" s="131">
        <v>580</v>
      </c>
      <c r="D1606" s="132" t="str">
        <f t="shared" si="226"/>
        <v>540-580</v>
      </c>
    </row>
    <row r="1607" spans="1:6" hidden="1" x14ac:dyDescent="0.2">
      <c r="A1607" s="26" t="s">
        <v>183</v>
      </c>
      <c r="B1607" s="26">
        <v>540</v>
      </c>
      <c r="C1607" s="131">
        <v>610</v>
      </c>
      <c r="D1607" s="132" t="str">
        <f t="shared" si="226"/>
        <v>540-610</v>
      </c>
    </row>
    <row r="1608" spans="1:6" hidden="1" x14ac:dyDescent="0.2">
      <c r="A1608" s="26" t="s">
        <v>183</v>
      </c>
      <c r="B1608" s="26">
        <v>540</v>
      </c>
      <c r="C1608" s="131" t="s">
        <v>304</v>
      </c>
      <c r="D1608" s="132" t="str">
        <f t="shared" si="226"/>
        <v>540-610 (2)</v>
      </c>
    </row>
    <row r="1609" spans="1:6" hidden="1" x14ac:dyDescent="0.2">
      <c r="A1609" s="26" t="s">
        <v>183</v>
      </c>
      <c r="B1609" s="26">
        <v>540</v>
      </c>
      <c r="C1609" s="131">
        <v>641</v>
      </c>
      <c r="D1609" s="132" t="str">
        <f t="shared" si="217"/>
        <v>540-641</v>
      </c>
    </row>
    <row r="1610" spans="1:6" hidden="1" x14ac:dyDescent="0.2">
      <c r="A1610" s="26" t="s">
        <v>183</v>
      </c>
      <c r="B1610" s="26">
        <v>540</v>
      </c>
      <c r="C1610" s="131">
        <v>642</v>
      </c>
      <c r="D1610" s="132" t="str">
        <f t="shared" si="217"/>
        <v>540-642</v>
      </c>
    </row>
    <row r="1611" spans="1:6" hidden="1" x14ac:dyDescent="0.2">
      <c r="A1611" s="26" t="s">
        <v>183</v>
      </c>
      <c r="B1611" s="26">
        <v>540</v>
      </c>
      <c r="C1611" s="131">
        <v>644</v>
      </c>
      <c r="D1611" s="132" t="str">
        <f t="shared" si="217"/>
        <v>540-644</v>
      </c>
      <c r="E1611" s="25">
        <v>3000</v>
      </c>
    </row>
    <row r="1612" spans="1:6" hidden="1" x14ac:dyDescent="0.2">
      <c r="A1612" s="26" t="s">
        <v>183</v>
      </c>
      <c r="B1612" s="26">
        <v>540</v>
      </c>
      <c r="C1612" s="131">
        <v>645</v>
      </c>
      <c r="D1612" s="132" t="str">
        <f t="shared" si="217"/>
        <v>540-645</v>
      </c>
    </row>
    <row r="1613" spans="1:6" hidden="1" x14ac:dyDescent="0.2">
      <c r="A1613" s="26" t="s">
        <v>183</v>
      </c>
      <c r="B1613" s="26">
        <v>540</v>
      </c>
      <c r="C1613" s="131">
        <v>650</v>
      </c>
      <c r="D1613" s="132" t="str">
        <f t="shared" si="217"/>
        <v>540-650</v>
      </c>
      <c r="E1613" s="25">
        <v>40009</v>
      </c>
    </row>
    <row r="1614" spans="1:6" hidden="1" x14ac:dyDescent="0.2">
      <c r="A1614" s="26" t="s">
        <v>183</v>
      </c>
      <c r="B1614" s="26">
        <v>540</v>
      </c>
      <c r="C1614" s="131" t="s">
        <v>294</v>
      </c>
      <c r="D1614" s="132" t="str">
        <f t="shared" si="217"/>
        <v>540-650 (2)</v>
      </c>
    </row>
    <row r="1615" spans="1:6" hidden="1" x14ac:dyDescent="0.2">
      <c r="A1615" s="26" t="s">
        <v>183</v>
      </c>
      <c r="B1615" s="26">
        <v>540</v>
      </c>
      <c r="C1615" s="131">
        <v>736</v>
      </c>
      <c r="D1615" s="132" t="str">
        <f t="shared" ref="D1615" si="227">B1615&amp;"-"&amp;C1615</f>
        <v>540-736</v>
      </c>
    </row>
    <row r="1616" spans="1:6" hidden="1" x14ac:dyDescent="0.2">
      <c r="A1616" s="26" t="s">
        <v>186</v>
      </c>
      <c r="B1616" s="26">
        <v>541</v>
      </c>
      <c r="C1616" s="131">
        <v>100</v>
      </c>
      <c r="D1616" s="132" t="str">
        <f t="shared" si="217"/>
        <v>541-100</v>
      </c>
      <c r="E1616" s="25">
        <v>56000</v>
      </c>
      <c r="F1616" s="27" t="s">
        <v>558</v>
      </c>
    </row>
    <row r="1617" spans="1:6" hidden="1" x14ac:dyDescent="0.2">
      <c r="A1617" s="26" t="s">
        <v>186</v>
      </c>
      <c r="B1617" s="26">
        <v>541</v>
      </c>
      <c r="C1617" s="131">
        <v>320</v>
      </c>
      <c r="D1617" s="132" t="str">
        <f t="shared" si="217"/>
        <v>541-320</v>
      </c>
    </row>
    <row r="1618" spans="1:6" hidden="1" x14ac:dyDescent="0.2">
      <c r="A1618" s="26" t="s">
        <v>186</v>
      </c>
      <c r="B1618" s="26">
        <v>541</v>
      </c>
      <c r="C1618" s="131">
        <v>330</v>
      </c>
      <c r="D1618" s="132" t="str">
        <f t="shared" ref="D1618" si="228">B1618&amp;"-"&amp;C1618</f>
        <v>541-330</v>
      </c>
    </row>
    <row r="1619" spans="1:6" hidden="1" x14ac:dyDescent="0.2">
      <c r="A1619" s="26" t="s">
        <v>186</v>
      </c>
      <c r="B1619" s="26">
        <v>541</v>
      </c>
      <c r="C1619" s="131">
        <v>350</v>
      </c>
      <c r="D1619" s="132" t="str">
        <f t="shared" si="217"/>
        <v>541-350</v>
      </c>
    </row>
    <row r="1620" spans="1:6" hidden="1" x14ac:dyDescent="0.2">
      <c r="A1620" s="26" t="s">
        <v>186</v>
      </c>
      <c r="B1620" s="26">
        <v>541</v>
      </c>
      <c r="C1620" s="131" t="s">
        <v>423</v>
      </c>
      <c r="D1620" s="132" t="str">
        <f t="shared" si="217"/>
        <v>541-350 (2)</v>
      </c>
    </row>
    <row r="1621" spans="1:6" hidden="1" x14ac:dyDescent="0.2">
      <c r="A1621" s="26" t="s">
        <v>186</v>
      </c>
      <c r="B1621" s="26">
        <v>541</v>
      </c>
      <c r="C1621" s="131">
        <v>300</v>
      </c>
      <c r="D1621" s="132" t="str">
        <f t="shared" si="217"/>
        <v>541-300</v>
      </c>
    </row>
    <row r="1622" spans="1:6" hidden="1" x14ac:dyDescent="0.2">
      <c r="A1622" s="26" t="s">
        <v>186</v>
      </c>
      <c r="B1622" s="26">
        <v>541</v>
      </c>
      <c r="C1622" s="131">
        <v>400</v>
      </c>
      <c r="D1622" s="132" t="str">
        <f t="shared" si="217"/>
        <v>541-400</v>
      </c>
    </row>
    <row r="1623" spans="1:6" hidden="1" x14ac:dyDescent="0.2">
      <c r="A1623" s="26" t="s">
        <v>186</v>
      </c>
      <c r="B1623" s="26">
        <v>541</v>
      </c>
      <c r="C1623" s="131">
        <v>518</v>
      </c>
      <c r="D1623" s="132" t="str">
        <f t="shared" ref="D1623:D1630" si="229">B1623&amp;"-"&amp;C1623</f>
        <v>541-518</v>
      </c>
    </row>
    <row r="1624" spans="1:6" hidden="1" x14ac:dyDescent="0.2">
      <c r="A1624" s="26" t="s">
        <v>186</v>
      </c>
      <c r="B1624" s="26">
        <v>541</v>
      </c>
      <c r="C1624" s="131" t="s">
        <v>424</v>
      </c>
      <c r="D1624" s="132" t="str">
        <f t="shared" si="229"/>
        <v>541-518 (2)</v>
      </c>
    </row>
    <row r="1625" spans="1:6" hidden="1" x14ac:dyDescent="0.2">
      <c r="A1625" s="26" t="s">
        <v>186</v>
      </c>
      <c r="B1625" s="26">
        <v>541</v>
      </c>
      <c r="C1625" s="131">
        <v>550</v>
      </c>
      <c r="D1625" s="132" t="str">
        <f t="shared" si="229"/>
        <v>541-550</v>
      </c>
    </row>
    <row r="1626" spans="1:6" hidden="1" x14ac:dyDescent="0.2">
      <c r="A1626" s="26" t="s">
        <v>186</v>
      </c>
      <c r="B1626" s="26">
        <v>541</v>
      </c>
      <c r="C1626" s="131">
        <v>569</v>
      </c>
      <c r="D1626" s="132" t="str">
        <f t="shared" si="229"/>
        <v>541-569</v>
      </c>
    </row>
    <row r="1627" spans="1:6" hidden="1" x14ac:dyDescent="0.2">
      <c r="A1627" s="26" t="s">
        <v>186</v>
      </c>
      <c r="B1627" s="26">
        <v>541</v>
      </c>
      <c r="C1627" s="131">
        <v>500</v>
      </c>
      <c r="D1627" s="132" t="str">
        <f t="shared" si="229"/>
        <v>541-500</v>
      </c>
    </row>
    <row r="1628" spans="1:6" hidden="1" x14ac:dyDescent="0.2">
      <c r="A1628" s="26" t="s">
        <v>186</v>
      </c>
      <c r="B1628" s="26">
        <v>541</v>
      </c>
      <c r="C1628" s="131">
        <v>580</v>
      </c>
      <c r="D1628" s="132" t="str">
        <f t="shared" si="229"/>
        <v>541-580</v>
      </c>
      <c r="E1628" s="25">
        <v>2000</v>
      </c>
    </row>
    <row r="1629" spans="1:6" hidden="1" x14ac:dyDescent="0.2">
      <c r="A1629" s="26" t="s">
        <v>186</v>
      </c>
      <c r="B1629" s="26">
        <v>541</v>
      </c>
      <c r="C1629" s="131">
        <v>610</v>
      </c>
      <c r="D1629" s="132" t="str">
        <f t="shared" si="229"/>
        <v>541-610</v>
      </c>
      <c r="E1629" s="25">
        <v>3400</v>
      </c>
      <c r="F1629" s="27" t="s">
        <v>559</v>
      </c>
    </row>
    <row r="1630" spans="1:6" hidden="1" x14ac:dyDescent="0.2">
      <c r="A1630" s="26" t="s">
        <v>186</v>
      </c>
      <c r="B1630" s="26">
        <v>541</v>
      </c>
      <c r="C1630" s="131" t="s">
        <v>304</v>
      </c>
      <c r="D1630" s="132" t="str">
        <f t="shared" si="229"/>
        <v>541-610 (2)</v>
      </c>
    </row>
    <row r="1631" spans="1:6" hidden="1" x14ac:dyDescent="0.2">
      <c r="A1631" s="26" t="s">
        <v>186</v>
      </c>
      <c r="B1631" s="26">
        <v>541</v>
      </c>
      <c r="C1631" s="131">
        <v>641</v>
      </c>
      <c r="D1631" s="132" t="str">
        <f t="shared" si="217"/>
        <v>541-641</v>
      </c>
      <c r="E1631" s="25">
        <v>3936</v>
      </c>
    </row>
    <row r="1632" spans="1:6" hidden="1" x14ac:dyDescent="0.2">
      <c r="A1632" s="26" t="s">
        <v>186</v>
      </c>
      <c r="B1632" s="26">
        <v>541</v>
      </c>
      <c r="C1632" s="131">
        <v>642</v>
      </c>
      <c r="D1632" s="132" t="str">
        <f t="shared" si="217"/>
        <v>541-642</v>
      </c>
    </row>
    <row r="1633" spans="1:6" hidden="1" x14ac:dyDescent="0.2">
      <c r="A1633" s="26" t="s">
        <v>186</v>
      </c>
      <c r="B1633" s="26">
        <v>541</v>
      </c>
      <c r="C1633" s="131">
        <v>644</v>
      </c>
      <c r="D1633" s="132" t="str">
        <f t="shared" si="217"/>
        <v>541-644</v>
      </c>
    </row>
    <row r="1634" spans="1:6" hidden="1" x14ac:dyDescent="0.2">
      <c r="A1634" s="26" t="s">
        <v>186</v>
      </c>
      <c r="B1634" s="26">
        <v>541</v>
      </c>
      <c r="C1634" s="131">
        <v>645</v>
      </c>
      <c r="D1634" s="132" t="str">
        <f t="shared" si="217"/>
        <v>541-645</v>
      </c>
    </row>
    <row r="1635" spans="1:6" hidden="1" x14ac:dyDescent="0.2">
      <c r="A1635" s="26" t="s">
        <v>186</v>
      </c>
      <c r="B1635" s="26">
        <v>541</v>
      </c>
      <c r="C1635" s="131">
        <v>650</v>
      </c>
      <c r="D1635" s="132" t="str">
        <f t="shared" si="217"/>
        <v>541-650</v>
      </c>
      <c r="E1635" s="25">
        <v>18000</v>
      </c>
      <c r="F1635" s="27" t="s">
        <v>471</v>
      </c>
    </row>
    <row r="1636" spans="1:6" hidden="1" x14ac:dyDescent="0.2">
      <c r="A1636" s="26" t="s">
        <v>186</v>
      </c>
      <c r="B1636" s="26">
        <v>541</v>
      </c>
      <c r="C1636" s="131" t="s">
        <v>294</v>
      </c>
      <c r="D1636" s="132" t="str">
        <f t="shared" si="217"/>
        <v>541-650 (2)</v>
      </c>
    </row>
    <row r="1637" spans="1:6" hidden="1" x14ac:dyDescent="0.2">
      <c r="A1637" s="26" t="s">
        <v>186</v>
      </c>
      <c r="B1637" s="26">
        <v>541</v>
      </c>
      <c r="C1637" s="131">
        <v>736</v>
      </c>
      <c r="D1637" s="132" t="str">
        <f t="shared" ref="D1637" si="230">B1637&amp;"-"&amp;C1637</f>
        <v>541-736</v>
      </c>
    </row>
    <row r="1638" spans="1:6" hidden="1" x14ac:dyDescent="0.2">
      <c r="A1638" s="26" t="s">
        <v>189</v>
      </c>
      <c r="B1638" s="26">
        <v>542</v>
      </c>
      <c r="C1638" s="131">
        <v>100</v>
      </c>
      <c r="D1638" s="132" t="str">
        <f t="shared" si="217"/>
        <v>542-100</v>
      </c>
      <c r="E1638" s="25">
        <v>5000</v>
      </c>
      <c r="F1638" s="27" t="s">
        <v>560</v>
      </c>
    </row>
    <row r="1639" spans="1:6" hidden="1" x14ac:dyDescent="0.2">
      <c r="A1639" s="26" t="s">
        <v>189</v>
      </c>
      <c r="B1639" s="26">
        <v>542</v>
      </c>
      <c r="C1639" s="131">
        <v>320</v>
      </c>
      <c r="D1639" s="132" t="str">
        <f t="shared" si="217"/>
        <v>542-320</v>
      </c>
    </row>
    <row r="1640" spans="1:6" hidden="1" x14ac:dyDescent="0.2">
      <c r="A1640" s="26" t="s">
        <v>189</v>
      </c>
      <c r="B1640" s="26">
        <v>542</v>
      </c>
      <c r="C1640" s="131">
        <v>330</v>
      </c>
      <c r="D1640" s="132" t="str">
        <f t="shared" ref="D1640" si="231">B1640&amp;"-"&amp;C1640</f>
        <v>542-330</v>
      </c>
      <c r="E1640" s="25">
        <v>500</v>
      </c>
      <c r="F1640" s="27" t="s">
        <v>561</v>
      </c>
    </row>
    <row r="1641" spans="1:6" hidden="1" x14ac:dyDescent="0.2">
      <c r="A1641" s="26" t="s">
        <v>189</v>
      </c>
      <c r="B1641" s="26">
        <v>542</v>
      </c>
      <c r="C1641" s="131">
        <v>350</v>
      </c>
      <c r="D1641" s="132" t="str">
        <f t="shared" si="217"/>
        <v>542-350</v>
      </c>
    </row>
    <row r="1642" spans="1:6" hidden="1" x14ac:dyDescent="0.2">
      <c r="A1642" s="26" t="s">
        <v>189</v>
      </c>
      <c r="B1642" s="26">
        <v>542</v>
      </c>
      <c r="C1642" s="131" t="s">
        <v>423</v>
      </c>
      <c r="D1642" s="132" t="str">
        <f t="shared" si="217"/>
        <v>542-350 (2)</v>
      </c>
    </row>
    <row r="1643" spans="1:6" hidden="1" x14ac:dyDescent="0.2">
      <c r="A1643" s="26" t="s">
        <v>189</v>
      </c>
      <c r="B1643" s="26">
        <v>542</v>
      </c>
      <c r="C1643" s="131">
        <v>300</v>
      </c>
      <c r="D1643" s="132" t="str">
        <f t="shared" si="217"/>
        <v>542-300</v>
      </c>
    </row>
    <row r="1644" spans="1:6" hidden="1" x14ac:dyDescent="0.2">
      <c r="A1644" s="26" t="s">
        <v>189</v>
      </c>
      <c r="B1644" s="26">
        <v>542</v>
      </c>
      <c r="C1644" s="131">
        <v>400</v>
      </c>
      <c r="D1644" s="132" t="str">
        <f t="shared" si="217"/>
        <v>542-400</v>
      </c>
    </row>
    <row r="1645" spans="1:6" hidden="1" x14ac:dyDescent="0.2">
      <c r="A1645" s="26" t="s">
        <v>189</v>
      </c>
      <c r="B1645" s="26">
        <v>542</v>
      </c>
      <c r="C1645" s="131">
        <v>518</v>
      </c>
      <c r="D1645" s="132" t="str">
        <f t="shared" ref="D1645:D1652" si="232">B1645&amp;"-"&amp;C1645</f>
        <v>542-518</v>
      </c>
      <c r="F1645" s="27" t="s">
        <v>562</v>
      </c>
    </row>
    <row r="1646" spans="1:6" hidden="1" x14ac:dyDescent="0.2">
      <c r="A1646" s="26" t="s">
        <v>189</v>
      </c>
      <c r="B1646" s="26">
        <v>542</v>
      </c>
      <c r="C1646" s="131" t="s">
        <v>424</v>
      </c>
      <c r="D1646" s="132" t="str">
        <f t="shared" si="232"/>
        <v>542-518 (2)</v>
      </c>
    </row>
    <row r="1647" spans="1:6" hidden="1" x14ac:dyDescent="0.2">
      <c r="A1647" s="26" t="s">
        <v>189</v>
      </c>
      <c r="B1647" s="26">
        <v>542</v>
      </c>
      <c r="C1647" s="131">
        <v>550</v>
      </c>
      <c r="D1647" s="132" t="str">
        <f t="shared" si="232"/>
        <v>542-550</v>
      </c>
      <c r="E1647" s="25">
        <v>500</v>
      </c>
    </row>
    <row r="1648" spans="1:6" hidden="1" x14ac:dyDescent="0.2">
      <c r="A1648" s="26" t="s">
        <v>189</v>
      </c>
      <c r="B1648" s="26">
        <v>542</v>
      </c>
      <c r="C1648" s="131">
        <v>569</v>
      </c>
      <c r="D1648" s="132" t="str">
        <f t="shared" si="232"/>
        <v>542-569</v>
      </c>
    </row>
    <row r="1649" spans="1:6" hidden="1" x14ac:dyDescent="0.2">
      <c r="A1649" s="26" t="s">
        <v>189</v>
      </c>
      <c r="B1649" s="26">
        <v>542</v>
      </c>
      <c r="C1649" s="131">
        <v>500</v>
      </c>
      <c r="D1649" s="132" t="str">
        <f t="shared" si="232"/>
        <v>542-500</v>
      </c>
    </row>
    <row r="1650" spans="1:6" hidden="1" x14ac:dyDescent="0.2">
      <c r="A1650" s="26" t="s">
        <v>189</v>
      </c>
      <c r="B1650" s="26">
        <v>542</v>
      </c>
      <c r="C1650" s="131">
        <v>580</v>
      </c>
      <c r="D1650" s="132" t="str">
        <f t="shared" si="232"/>
        <v>542-580</v>
      </c>
      <c r="E1650" s="25">
        <v>6000</v>
      </c>
      <c r="F1650" s="27" t="s">
        <v>563</v>
      </c>
    </row>
    <row r="1651" spans="1:6" hidden="1" x14ac:dyDescent="0.2">
      <c r="A1651" s="26" t="s">
        <v>189</v>
      </c>
      <c r="B1651" s="26">
        <v>542</v>
      </c>
      <c r="C1651" s="131">
        <v>610</v>
      </c>
      <c r="D1651" s="132" t="str">
        <f t="shared" si="232"/>
        <v>542-610</v>
      </c>
    </row>
    <row r="1652" spans="1:6" hidden="1" x14ac:dyDescent="0.2">
      <c r="A1652" s="26" t="s">
        <v>189</v>
      </c>
      <c r="B1652" s="26">
        <v>542</v>
      </c>
      <c r="C1652" s="131" t="s">
        <v>304</v>
      </c>
      <c r="D1652" s="132" t="str">
        <f t="shared" si="232"/>
        <v>542-610 (2)</v>
      </c>
    </row>
    <row r="1653" spans="1:6" hidden="1" x14ac:dyDescent="0.2">
      <c r="A1653" s="26" t="s">
        <v>189</v>
      </c>
      <c r="B1653" s="26">
        <v>542</v>
      </c>
      <c r="C1653" s="131">
        <v>641</v>
      </c>
      <c r="D1653" s="132" t="str">
        <f t="shared" si="217"/>
        <v>542-641</v>
      </c>
    </row>
    <row r="1654" spans="1:6" hidden="1" x14ac:dyDescent="0.2">
      <c r="A1654" s="26" t="s">
        <v>189</v>
      </c>
      <c r="B1654" s="26">
        <v>542</v>
      </c>
      <c r="C1654" s="131">
        <v>642</v>
      </c>
      <c r="D1654" s="132" t="str">
        <f t="shared" si="217"/>
        <v>542-642</v>
      </c>
      <c r="E1654" s="25">
        <v>597</v>
      </c>
    </row>
    <row r="1655" spans="1:6" hidden="1" x14ac:dyDescent="0.2">
      <c r="A1655" s="26" t="s">
        <v>189</v>
      </c>
      <c r="B1655" s="26">
        <v>542</v>
      </c>
      <c r="C1655" s="131">
        <v>644</v>
      </c>
      <c r="D1655" s="132" t="str">
        <f t="shared" si="217"/>
        <v>542-644</v>
      </c>
    </row>
    <row r="1656" spans="1:6" hidden="1" x14ac:dyDescent="0.2">
      <c r="A1656" s="26" t="s">
        <v>189</v>
      </c>
      <c r="B1656" s="26">
        <v>542</v>
      </c>
      <c r="C1656" s="131">
        <v>645</v>
      </c>
      <c r="D1656" s="132" t="str">
        <f t="shared" si="217"/>
        <v>542-645</v>
      </c>
    </row>
    <row r="1657" spans="1:6" hidden="1" x14ac:dyDescent="0.2">
      <c r="A1657" s="26" t="s">
        <v>189</v>
      </c>
      <c r="B1657" s="26">
        <v>542</v>
      </c>
      <c r="C1657" s="131">
        <v>650</v>
      </c>
      <c r="D1657" s="132" t="str">
        <f t="shared" si="217"/>
        <v>542-650</v>
      </c>
    </row>
    <row r="1658" spans="1:6" hidden="1" x14ac:dyDescent="0.2">
      <c r="A1658" s="26" t="s">
        <v>189</v>
      </c>
      <c r="B1658" s="26">
        <v>542</v>
      </c>
      <c r="C1658" s="131" t="s">
        <v>294</v>
      </c>
      <c r="D1658" s="132" t="str">
        <f t="shared" si="217"/>
        <v>542-650 (2)</v>
      </c>
    </row>
    <row r="1659" spans="1:6" hidden="1" x14ac:dyDescent="0.2">
      <c r="A1659" s="26" t="s">
        <v>189</v>
      </c>
      <c r="B1659" s="26">
        <v>542</v>
      </c>
      <c r="C1659" s="131">
        <v>736</v>
      </c>
      <c r="D1659" s="132" t="str">
        <f t="shared" ref="D1659" si="233">B1659&amp;"-"&amp;C1659</f>
        <v>542-736</v>
      </c>
    </row>
    <row r="1660" spans="1:6" hidden="1" x14ac:dyDescent="0.2">
      <c r="A1660" s="26" t="s">
        <v>192</v>
      </c>
      <c r="B1660" s="26">
        <v>546</v>
      </c>
      <c r="C1660" s="131">
        <v>100</v>
      </c>
      <c r="D1660" s="132" t="str">
        <f t="shared" si="217"/>
        <v>546-100</v>
      </c>
      <c r="E1660" s="25">
        <v>72000</v>
      </c>
      <c r="F1660" s="27" t="s">
        <v>564</v>
      </c>
    </row>
    <row r="1661" spans="1:6" hidden="1" x14ac:dyDescent="0.2">
      <c r="A1661" s="26" t="s">
        <v>192</v>
      </c>
      <c r="B1661" s="26">
        <v>546</v>
      </c>
      <c r="C1661" s="131">
        <v>320</v>
      </c>
      <c r="D1661" s="132" t="str">
        <f t="shared" ref="D1661:D1775" si="234">B1661&amp;"-"&amp;C1661</f>
        <v>546-320</v>
      </c>
    </row>
    <row r="1662" spans="1:6" hidden="1" x14ac:dyDescent="0.2">
      <c r="A1662" s="26" t="s">
        <v>192</v>
      </c>
      <c r="B1662" s="26">
        <v>546</v>
      </c>
      <c r="C1662" s="131">
        <v>330</v>
      </c>
      <c r="D1662" s="132" t="str">
        <f t="shared" ref="D1662" si="235">B1662&amp;"-"&amp;C1662</f>
        <v>546-330</v>
      </c>
    </row>
    <row r="1663" spans="1:6" hidden="1" x14ac:dyDescent="0.2">
      <c r="A1663" s="26" t="s">
        <v>192</v>
      </c>
      <c r="B1663" s="26">
        <v>546</v>
      </c>
      <c r="C1663" s="131">
        <v>350</v>
      </c>
      <c r="D1663" s="132" t="str">
        <f t="shared" si="234"/>
        <v>546-350</v>
      </c>
    </row>
    <row r="1664" spans="1:6" hidden="1" x14ac:dyDescent="0.2">
      <c r="A1664" s="26" t="s">
        <v>192</v>
      </c>
      <c r="B1664" s="26">
        <v>546</v>
      </c>
      <c r="C1664" s="131" t="s">
        <v>423</v>
      </c>
      <c r="D1664" s="132" t="str">
        <f t="shared" si="234"/>
        <v>546-350 (2)</v>
      </c>
    </row>
    <row r="1665" spans="1:5" hidden="1" x14ac:dyDescent="0.2">
      <c r="A1665" s="26" t="s">
        <v>192</v>
      </c>
      <c r="B1665" s="26">
        <v>546</v>
      </c>
      <c r="C1665" s="131">
        <v>300</v>
      </c>
      <c r="D1665" s="132" t="str">
        <f t="shared" si="234"/>
        <v>546-300</v>
      </c>
    </row>
    <row r="1666" spans="1:5" hidden="1" x14ac:dyDescent="0.2">
      <c r="A1666" s="26" t="s">
        <v>192</v>
      </c>
      <c r="B1666" s="26">
        <v>546</v>
      </c>
      <c r="C1666" s="131">
        <v>400</v>
      </c>
      <c r="D1666" s="132" t="str">
        <f t="shared" si="234"/>
        <v>546-400</v>
      </c>
    </row>
    <row r="1667" spans="1:5" hidden="1" x14ac:dyDescent="0.2">
      <c r="A1667" s="26" t="s">
        <v>192</v>
      </c>
      <c r="B1667" s="26">
        <v>546</v>
      </c>
      <c r="C1667" s="131">
        <v>518</v>
      </c>
      <c r="D1667" s="132" t="str">
        <f t="shared" ref="D1667:D1674" si="236">B1667&amp;"-"&amp;C1667</f>
        <v>546-518</v>
      </c>
    </row>
    <row r="1668" spans="1:5" hidden="1" x14ac:dyDescent="0.2">
      <c r="A1668" s="26" t="s">
        <v>192</v>
      </c>
      <c r="B1668" s="26">
        <v>546</v>
      </c>
      <c r="C1668" s="131" t="s">
        <v>424</v>
      </c>
      <c r="D1668" s="132" t="str">
        <f t="shared" si="236"/>
        <v>546-518 (2)</v>
      </c>
    </row>
    <row r="1669" spans="1:5" hidden="1" x14ac:dyDescent="0.2">
      <c r="A1669" s="26" t="s">
        <v>192</v>
      </c>
      <c r="B1669" s="26">
        <v>546</v>
      </c>
      <c r="C1669" s="131">
        <v>550</v>
      </c>
      <c r="D1669" s="132" t="str">
        <f t="shared" si="236"/>
        <v>546-550</v>
      </c>
    </row>
    <row r="1670" spans="1:5" hidden="1" x14ac:dyDescent="0.2">
      <c r="A1670" s="26" t="s">
        <v>192</v>
      </c>
      <c r="B1670" s="26">
        <v>546</v>
      </c>
      <c r="C1670" s="131">
        <v>569</v>
      </c>
      <c r="D1670" s="132" t="str">
        <f t="shared" si="236"/>
        <v>546-569</v>
      </c>
    </row>
    <row r="1671" spans="1:5" hidden="1" x14ac:dyDescent="0.2">
      <c r="A1671" s="26" t="s">
        <v>192</v>
      </c>
      <c r="B1671" s="26">
        <v>546</v>
      </c>
      <c r="C1671" s="131">
        <v>500</v>
      </c>
      <c r="D1671" s="132" t="str">
        <f t="shared" si="236"/>
        <v>546-500</v>
      </c>
    </row>
    <row r="1672" spans="1:5" hidden="1" x14ac:dyDescent="0.2">
      <c r="A1672" s="26" t="s">
        <v>192</v>
      </c>
      <c r="B1672" s="26">
        <v>546</v>
      </c>
      <c r="C1672" s="131">
        <v>580</v>
      </c>
      <c r="D1672" s="132" t="str">
        <f t="shared" si="236"/>
        <v>546-580</v>
      </c>
    </row>
    <row r="1673" spans="1:5" hidden="1" x14ac:dyDescent="0.2">
      <c r="A1673" s="26" t="s">
        <v>192</v>
      </c>
      <c r="B1673" s="26">
        <v>546</v>
      </c>
      <c r="C1673" s="131">
        <v>610</v>
      </c>
      <c r="D1673" s="132" t="str">
        <f t="shared" si="236"/>
        <v>546-610</v>
      </c>
      <c r="E1673" s="25">
        <v>1000</v>
      </c>
    </row>
    <row r="1674" spans="1:5" hidden="1" x14ac:dyDescent="0.2">
      <c r="A1674" s="26" t="s">
        <v>192</v>
      </c>
      <c r="B1674" s="26">
        <v>546</v>
      </c>
      <c r="C1674" s="131" t="s">
        <v>304</v>
      </c>
      <c r="D1674" s="132" t="str">
        <f t="shared" si="236"/>
        <v>546-610 (2)</v>
      </c>
    </row>
    <row r="1675" spans="1:5" hidden="1" x14ac:dyDescent="0.2">
      <c r="A1675" s="26" t="s">
        <v>192</v>
      </c>
      <c r="B1675" s="26">
        <v>546</v>
      </c>
      <c r="C1675" s="131">
        <v>641</v>
      </c>
      <c r="D1675" s="132" t="str">
        <f t="shared" si="234"/>
        <v>546-641</v>
      </c>
    </row>
    <row r="1676" spans="1:5" hidden="1" x14ac:dyDescent="0.2">
      <c r="A1676" s="26" t="s">
        <v>192</v>
      </c>
      <c r="B1676" s="26">
        <v>546</v>
      </c>
      <c r="C1676" s="131">
        <v>642</v>
      </c>
      <c r="D1676" s="132" t="str">
        <f t="shared" si="234"/>
        <v>546-642</v>
      </c>
    </row>
    <row r="1677" spans="1:5" hidden="1" x14ac:dyDescent="0.2">
      <c r="A1677" s="26" t="s">
        <v>192</v>
      </c>
      <c r="B1677" s="26">
        <v>546</v>
      </c>
      <c r="C1677" s="131">
        <v>644</v>
      </c>
      <c r="D1677" s="132" t="str">
        <f t="shared" si="234"/>
        <v>546-644</v>
      </c>
    </row>
    <row r="1678" spans="1:5" hidden="1" x14ac:dyDescent="0.2">
      <c r="A1678" s="26" t="s">
        <v>192</v>
      </c>
      <c r="B1678" s="26">
        <v>546</v>
      </c>
      <c r="C1678" s="131">
        <v>645</v>
      </c>
      <c r="D1678" s="132" t="str">
        <f t="shared" si="234"/>
        <v>546-645</v>
      </c>
    </row>
    <row r="1679" spans="1:5" hidden="1" x14ac:dyDescent="0.2">
      <c r="A1679" s="26" t="s">
        <v>192</v>
      </c>
      <c r="B1679" s="26">
        <v>546</v>
      </c>
      <c r="C1679" s="131">
        <v>650</v>
      </c>
      <c r="D1679" s="132" t="str">
        <f t="shared" si="234"/>
        <v>546-650</v>
      </c>
      <c r="E1679" s="25">
        <v>8000</v>
      </c>
    </row>
    <row r="1680" spans="1:5" hidden="1" x14ac:dyDescent="0.2">
      <c r="A1680" s="26" t="s">
        <v>192</v>
      </c>
      <c r="B1680" s="26">
        <v>546</v>
      </c>
      <c r="C1680" s="131" t="s">
        <v>294</v>
      </c>
      <c r="D1680" s="132" t="str">
        <f t="shared" si="234"/>
        <v>546-650 (2)</v>
      </c>
    </row>
    <row r="1681" spans="1:6" hidden="1" x14ac:dyDescent="0.2">
      <c r="A1681" s="26" t="s">
        <v>192</v>
      </c>
      <c r="B1681" s="26">
        <v>546</v>
      </c>
      <c r="C1681" s="131">
        <v>736</v>
      </c>
      <c r="D1681" s="132" t="str">
        <f t="shared" ref="D1681" si="237">B1681&amp;"-"&amp;C1681</f>
        <v>546-736</v>
      </c>
    </row>
    <row r="1682" spans="1:6" hidden="1" x14ac:dyDescent="0.2">
      <c r="A1682" s="26" t="s">
        <v>195</v>
      </c>
      <c r="B1682" s="26">
        <v>548</v>
      </c>
      <c r="C1682" s="131">
        <v>100</v>
      </c>
      <c r="D1682" s="132" t="str">
        <f t="shared" si="234"/>
        <v>548-100</v>
      </c>
      <c r="E1682" s="25">
        <v>63500</v>
      </c>
      <c r="F1682" s="27" t="s">
        <v>565</v>
      </c>
    </row>
    <row r="1683" spans="1:6" hidden="1" x14ac:dyDescent="0.2">
      <c r="A1683" s="26" t="s">
        <v>195</v>
      </c>
      <c r="B1683" s="26">
        <v>548</v>
      </c>
      <c r="C1683" s="131">
        <v>320</v>
      </c>
      <c r="D1683" s="132" t="str">
        <f t="shared" si="234"/>
        <v>548-320</v>
      </c>
    </row>
    <row r="1684" spans="1:6" hidden="1" x14ac:dyDescent="0.2">
      <c r="A1684" s="26" t="s">
        <v>195</v>
      </c>
      <c r="B1684" s="26">
        <v>548</v>
      </c>
      <c r="C1684" s="131">
        <v>330</v>
      </c>
      <c r="D1684" s="132" t="str">
        <f t="shared" ref="D1684" si="238">B1684&amp;"-"&amp;C1684</f>
        <v>548-330</v>
      </c>
      <c r="E1684" s="25">
        <v>1000</v>
      </c>
      <c r="F1684" s="27" t="s">
        <v>561</v>
      </c>
    </row>
    <row r="1685" spans="1:6" hidden="1" x14ac:dyDescent="0.2">
      <c r="A1685" s="26" t="s">
        <v>195</v>
      </c>
      <c r="B1685" s="26">
        <v>548</v>
      </c>
      <c r="C1685" s="131">
        <v>350</v>
      </c>
      <c r="D1685" s="132" t="str">
        <f t="shared" si="234"/>
        <v>548-350</v>
      </c>
    </row>
    <row r="1686" spans="1:6" hidden="1" x14ac:dyDescent="0.2">
      <c r="A1686" s="26" t="s">
        <v>195</v>
      </c>
      <c r="B1686" s="26">
        <v>548</v>
      </c>
      <c r="C1686" s="131" t="s">
        <v>423</v>
      </c>
      <c r="D1686" s="132" t="str">
        <f t="shared" si="234"/>
        <v>548-350 (2)</v>
      </c>
    </row>
    <row r="1687" spans="1:6" hidden="1" x14ac:dyDescent="0.2">
      <c r="A1687" s="26" t="s">
        <v>195</v>
      </c>
      <c r="B1687" s="26">
        <v>548</v>
      </c>
      <c r="C1687" s="131">
        <v>300</v>
      </c>
      <c r="D1687" s="132" t="str">
        <f t="shared" si="234"/>
        <v>548-300</v>
      </c>
    </row>
    <row r="1688" spans="1:6" hidden="1" x14ac:dyDescent="0.2">
      <c r="A1688" s="26" t="s">
        <v>195</v>
      </c>
      <c r="B1688" s="26">
        <v>548</v>
      </c>
      <c r="C1688" s="131">
        <v>400</v>
      </c>
      <c r="D1688" s="132" t="str">
        <f t="shared" si="234"/>
        <v>548-400</v>
      </c>
    </row>
    <row r="1689" spans="1:6" hidden="1" x14ac:dyDescent="0.2">
      <c r="A1689" s="26" t="s">
        <v>195</v>
      </c>
      <c r="B1689" s="26">
        <v>548</v>
      </c>
      <c r="C1689" s="131">
        <v>518</v>
      </c>
      <c r="D1689" s="132" t="str">
        <f t="shared" ref="D1689:D1696" si="239">B1689&amp;"-"&amp;C1689</f>
        <v>548-518</v>
      </c>
      <c r="E1689" s="25">
        <v>17000</v>
      </c>
      <c r="F1689" s="27" t="s">
        <v>526</v>
      </c>
    </row>
    <row r="1690" spans="1:6" hidden="1" x14ac:dyDescent="0.2">
      <c r="A1690" s="26" t="s">
        <v>195</v>
      </c>
      <c r="B1690" s="26">
        <v>548</v>
      </c>
      <c r="C1690" s="131" t="s">
        <v>424</v>
      </c>
      <c r="D1690" s="132" t="str">
        <f t="shared" si="239"/>
        <v>548-518 (2)</v>
      </c>
      <c r="F1690" s="27" t="s">
        <v>566</v>
      </c>
    </row>
    <row r="1691" spans="1:6" hidden="1" x14ac:dyDescent="0.2">
      <c r="A1691" s="26" t="s">
        <v>195</v>
      </c>
      <c r="B1691" s="26">
        <v>548</v>
      </c>
      <c r="C1691" s="131">
        <v>550</v>
      </c>
      <c r="D1691" s="132" t="str">
        <f t="shared" si="239"/>
        <v>548-550</v>
      </c>
      <c r="E1691" s="25">
        <v>8000</v>
      </c>
    </row>
    <row r="1692" spans="1:6" hidden="1" x14ac:dyDescent="0.2">
      <c r="A1692" s="26" t="s">
        <v>195</v>
      </c>
      <c r="B1692" s="26">
        <v>548</v>
      </c>
      <c r="C1692" s="131">
        <v>569</v>
      </c>
      <c r="D1692" s="132" t="str">
        <f t="shared" si="239"/>
        <v>548-569</v>
      </c>
    </row>
    <row r="1693" spans="1:6" hidden="1" x14ac:dyDescent="0.2">
      <c r="A1693" s="26" t="s">
        <v>195</v>
      </c>
      <c r="B1693" s="26">
        <v>548</v>
      </c>
      <c r="C1693" s="131">
        <v>500</v>
      </c>
      <c r="D1693" s="132" t="str">
        <f t="shared" si="239"/>
        <v>548-500</v>
      </c>
    </row>
    <row r="1694" spans="1:6" hidden="1" x14ac:dyDescent="0.2">
      <c r="A1694" s="26" t="s">
        <v>195</v>
      </c>
      <c r="B1694" s="26">
        <v>548</v>
      </c>
      <c r="C1694" s="131">
        <v>580</v>
      </c>
      <c r="D1694" s="132" t="str">
        <f t="shared" si="239"/>
        <v>548-580</v>
      </c>
    </row>
    <row r="1695" spans="1:6" hidden="1" x14ac:dyDescent="0.2">
      <c r="A1695" s="26" t="s">
        <v>195</v>
      </c>
      <c r="B1695" s="26">
        <v>548</v>
      </c>
      <c r="C1695" s="131">
        <v>610</v>
      </c>
      <c r="D1695" s="132" t="str">
        <f t="shared" si="239"/>
        <v>548-610</v>
      </c>
      <c r="E1695" s="25">
        <v>9000</v>
      </c>
    </row>
    <row r="1696" spans="1:6" hidden="1" x14ac:dyDescent="0.2">
      <c r="A1696" s="26" t="s">
        <v>195</v>
      </c>
      <c r="B1696" s="26">
        <v>548</v>
      </c>
      <c r="C1696" s="131" t="s">
        <v>304</v>
      </c>
      <c r="D1696" s="132" t="str">
        <f t="shared" si="239"/>
        <v>548-610 (2)</v>
      </c>
    </row>
    <row r="1697" spans="1:6" hidden="1" x14ac:dyDescent="0.2">
      <c r="A1697" s="26" t="s">
        <v>195</v>
      </c>
      <c r="B1697" s="26">
        <v>548</v>
      </c>
      <c r="C1697" s="131">
        <v>641</v>
      </c>
      <c r="D1697" s="132" t="str">
        <f t="shared" si="234"/>
        <v>548-641</v>
      </c>
    </row>
    <row r="1698" spans="1:6" hidden="1" x14ac:dyDescent="0.2">
      <c r="A1698" s="26" t="s">
        <v>195</v>
      </c>
      <c r="B1698" s="26">
        <v>548</v>
      </c>
      <c r="C1698" s="131">
        <v>642</v>
      </c>
      <c r="D1698" s="132" t="str">
        <f t="shared" si="234"/>
        <v>548-642</v>
      </c>
      <c r="E1698" s="25">
        <v>7000</v>
      </c>
    </row>
    <row r="1699" spans="1:6" hidden="1" x14ac:dyDescent="0.2">
      <c r="A1699" s="26" t="s">
        <v>195</v>
      </c>
      <c r="B1699" s="26">
        <v>548</v>
      </c>
      <c r="C1699" s="131">
        <v>644</v>
      </c>
      <c r="D1699" s="132" t="str">
        <f t="shared" si="234"/>
        <v>548-644</v>
      </c>
    </row>
    <row r="1700" spans="1:6" hidden="1" x14ac:dyDescent="0.2">
      <c r="A1700" s="26" t="s">
        <v>195</v>
      </c>
      <c r="B1700" s="26">
        <v>548</v>
      </c>
      <c r="C1700" s="131">
        <v>645</v>
      </c>
      <c r="D1700" s="132" t="str">
        <f t="shared" si="234"/>
        <v>548-645</v>
      </c>
    </row>
    <row r="1701" spans="1:6" hidden="1" x14ac:dyDescent="0.2">
      <c r="A1701" s="26" t="s">
        <v>195</v>
      </c>
      <c r="B1701" s="26">
        <v>548</v>
      </c>
      <c r="C1701" s="131">
        <v>650</v>
      </c>
      <c r="D1701" s="132" t="str">
        <f t="shared" si="234"/>
        <v>548-650</v>
      </c>
      <c r="E1701" s="25">
        <v>23313</v>
      </c>
      <c r="F1701" s="27" t="s">
        <v>471</v>
      </c>
    </row>
    <row r="1702" spans="1:6" hidden="1" x14ac:dyDescent="0.2">
      <c r="A1702" s="26" t="s">
        <v>195</v>
      </c>
      <c r="B1702" s="26">
        <v>548</v>
      </c>
      <c r="C1702" s="131" t="s">
        <v>294</v>
      </c>
      <c r="D1702" s="132" t="str">
        <f t="shared" si="234"/>
        <v>548-650 (2)</v>
      </c>
    </row>
    <row r="1703" spans="1:6" hidden="1" x14ac:dyDescent="0.2">
      <c r="A1703" s="26" t="s">
        <v>195</v>
      </c>
      <c r="B1703" s="26">
        <v>548</v>
      </c>
      <c r="C1703" s="131">
        <v>736</v>
      </c>
      <c r="D1703" s="132" t="str">
        <f t="shared" ref="D1703" si="240">B1703&amp;"-"&amp;C1703</f>
        <v>548-736</v>
      </c>
    </row>
    <row r="1704" spans="1:6" hidden="1" x14ac:dyDescent="0.2">
      <c r="A1704" s="26" t="s">
        <v>198</v>
      </c>
      <c r="B1704" s="26">
        <v>550</v>
      </c>
      <c r="C1704" s="131">
        <v>100</v>
      </c>
      <c r="D1704" s="132" t="str">
        <f t="shared" si="234"/>
        <v>550-100</v>
      </c>
      <c r="E1704" s="25">
        <v>106100</v>
      </c>
      <c r="F1704" s="27" t="s">
        <v>567</v>
      </c>
    </row>
    <row r="1705" spans="1:6" hidden="1" x14ac:dyDescent="0.2">
      <c r="A1705" s="26" t="s">
        <v>198</v>
      </c>
      <c r="B1705" s="26">
        <v>550</v>
      </c>
      <c r="C1705" s="131">
        <v>320</v>
      </c>
      <c r="D1705" s="132" t="str">
        <f t="shared" si="234"/>
        <v>550-320</v>
      </c>
    </row>
    <row r="1706" spans="1:6" hidden="1" x14ac:dyDescent="0.2">
      <c r="A1706" s="26" t="s">
        <v>198</v>
      </c>
      <c r="B1706" s="26">
        <v>550</v>
      </c>
      <c r="C1706" s="131">
        <v>330</v>
      </c>
      <c r="D1706" s="132" t="str">
        <f t="shared" ref="D1706" si="241">B1706&amp;"-"&amp;C1706</f>
        <v>550-330</v>
      </c>
    </row>
    <row r="1707" spans="1:6" hidden="1" x14ac:dyDescent="0.2">
      <c r="A1707" s="26" t="s">
        <v>198</v>
      </c>
      <c r="B1707" s="26">
        <v>550</v>
      </c>
      <c r="C1707" s="131">
        <v>350</v>
      </c>
      <c r="D1707" s="132" t="str">
        <f t="shared" si="234"/>
        <v>550-350</v>
      </c>
    </row>
    <row r="1708" spans="1:6" hidden="1" x14ac:dyDescent="0.2">
      <c r="A1708" s="26" t="s">
        <v>198</v>
      </c>
      <c r="B1708" s="26">
        <v>550</v>
      </c>
      <c r="C1708" s="131" t="s">
        <v>423</v>
      </c>
      <c r="D1708" s="132" t="str">
        <f t="shared" si="234"/>
        <v>550-350 (2)</v>
      </c>
    </row>
    <row r="1709" spans="1:6" hidden="1" x14ac:dyDescent="0.2">
      <c r="A1709" s="26" t="s">
        <v>198</v>
      </c>
      <c r="B1709" s="26">
        <v>550</v>
      </c>
      <c r="C1709" s="131">
        <v>300</v>
      </c>
      <c r="D1709" s="132" t="str">
        <f t="shared" si="234"/>
        <v>550-300</v>
      </c>
    </row>
    <row r="1710" spans="1:6" hidden="1" x14ac:dyDescent="0.2">
      <c r="A1710" s="26" t="s">
        <v>198</v>
      </c>
      <c r="B1710" s="26">
        <v>550</v>
      </c>
      <c r="C1710" s="131">
        <v>400</v>
      </c>
      <c r="D1710" s="132" t="str">
        <f t="shared" si="234"/>
        <v>550-400</v>
      </c>
    </row>
    <row r="1711" spans="1:6" hidden="1" x14ac:dyDescent="0.2">
      <c r="A1711" s="26" t="s">
        <v>198</v>
      </c>
      <c r="B1711" s="26">
        <v>550</v>
      </c>
      <c r="C1711" s="131">
        <v>518</v>
      </c>
      <c r="D1711" s="132" t="str">
        <f t="shared" ref="D1711:D1718" si="242">B1711&amp;"-"&amp;C1711</f>
        <v>550-518</v>
      </c>
    </row>
    <row r="1712" spans="1:6" hidden="1" x14ac:dyDescent="0.2">
      <c r="A1712" s="26" t="s">
        <v>198</v>
      </c>
      <c r="B1712" s="26">
        <v>550</v>
      </c>
      <c r="C1712" s="131" t="s">
        <v>424</v>
      </c>
      <c r="D1712" s="132" t="str">
        <f t="shared" si="242"/>
        <v>550-518 (2)</v>
      </c>
    </row>
    <row r="1713" spans="1:6" hidden="1" x14ac:dyDescent="0.2">
      <c r="A1713" s="26" t="s">
        <v>198</v>
      </c>
      <c r="B1713" s="26">
        <v>550</v>
      </c>
      <c r="C1713" s="131">
        <v>550</v>
      </c>
      <c r="D1713" s="132" t="str">
        <f t="shared" si="242"/>
        <v>550-550</v>
      </c>
    </row>
    <row r="1714" spans="1:6" hidden="1" x14ac:dyDescent="0.2">
      <c r="A1714" s="26" t="s">
        <v>198</v>
      </c>
      <c r="B1714" s="26">
        <v>550</v>
      </c>
      <c r="C1714" s="131">
        <v>569</v>
      </c>
      <c r="D1714" s="132" t="str">
        <f t="shared" si="242"/>
        <v>550-569</v>
      </c>
    </row>
    <row r="1715" spans="1:6" hidden="1" x14ac:dyDescent="0.2">
      <c r="A1715" s="26" t="s">
        <v>198</v>
      </c>
      <c r="B1715" s="26">
        <v>550</v>
      </c>
      <c r="C1715" s="131">
        <v>500</v>
      </c>
      <c r="D1715" s="132" t="str">
        <f t="shared" si="242"/>
        <v>550-500</v>
      </c>
    </row>
    <row r="1716" spans="1:6" hidden="1" x14ac:dyDescent="0.2">
      <c r="A1716" s="26" t="s">
        <v>198</v>
      </c>
      <c r="B1716" s="26">
        <v>550</v>
      </c>
      <c r="C1716" s="131">
        <v>580</v>
      </c>
      <c r="D1716" s="132" t="str">
        <f t="shared" si="242"/>
        <v>550-580</v>
      </c>
    </row>
    <row r="1717" spans="1:6" hidden="1" x14ac:dyDescent="0.2">
      <c r="A1717" s="26" t="s">
        <v>198</v>
      </c>
      <c r="B1717" s="26">
        <v>550</v>
      </c>
      <c r="C1717" s="131">
        <v>610</v>
      </c>
      <c r="D1717" s="132" t="str">
        <f t="shared" si="242"/>
        <v>550-610</v>
      </c>
    </row>
    <row r="1718" spans="1:6" hidden="1" x14ac:dyDescent="0.2">
      <c r="A1718" s="26" t="s">
        <v>198</v>
      </c>
      <c r="B1718" s="26">
        <v>550</v>
      </c>
      <c r="C1718" s="131" t="s">
        <v>304</v>
      </c>
      <c r="D1718" s="132" t="str">
        <f t="shared" si="242"/>
        <v>550-610 (2)</v>
      </c>
    </row>
    <row r="1719" spans="1:6" hidden="1" x14ac:dyDescent="0.2">
      <c r="A1719" s="26" t="s">
        <v>198</v>
      </c>
      <c r="B1719" s="26">
        <v>550</v>
      </c>
      <c r="C1719" s="131">
        <v>641</v>
      </c>
      <c r="D1719" s="132" t="str">
        <f t="shared" si="234"/>
        <v>550-641</v>
      </c>
    </row>
    <row r="1720" spans="1:6" hidden="1" x14ac:dyDescent="0.2">
      <c r="A1720" s="26" t="s">
        <v>198</v>
      </c>
      <c r="B1720" s="26">
        <v>550</v>
      </c>
      <c r="C1720" s="131">
        <v>642</v>
      </c>
      <c r="D1720" s="132" t="str">
        <f t="shared" si="234"/>
        <v>550-642</v>
      </c>
    </row>
    <row r="1721" spans="1:6" hidden="1" x14ac:dyDescent="0.2">
      <c r="A1721" s="26" t="s">
        <v>198</v>
      </c>
      <c r="B1721" s="26">
        <v>550</v>
      </c>
      <c r="C1721" s="131">
        <v>644</v>
      </c>
      <c r="D1721" s="132" t="str">
        <f t="shared" si="234"/>
        <v>550-644</v>
      </c>
      <c r="E1721" s="25">
        <v>5000</v>
      </c>
    </row>
    <row r="1722" spans="1:6" hidden="1" x14ac:dyDescent="0.2">
      <c r="A1722" s="26" t="s">
        <v>198</v>
      </c>
      <c r="B1722" s="26">
        <v>550</v>
      </c>
      <c r="C1722" s="131">
        <v>645</v>
      </c>
      <c r="D1722" s="132" t="str">
        <f t="shared" si="234"/>
        <v>550-645</v>
      </c>
    </row>
    <row r="1723" spans="1:6" hidden="1" x14ac:dyDescent="0.2">
      <c r="A1723" s="26" t="s">
        <v>198</v>
      </c>
      <c r="B1723" s="26">
        <v>550</v>
      </c>
      <c r="C1723" s="131">
        <v>650</v>
      </c>
      <c r="D1723" s="132" t="str">
        <f t="shared" si="234"/>
        <v>550-650</v>
      </c>
    </row>
    <row r="1724" spans="1:6" hidden="1" x14ac:dyDescent="0.2">
      <c r="A1724" s="26" t="s">
        <v>198</v>
      </c>
      <c r="B1724" s="26">
        <v>550</v>
      </c>
      <c r="C1724" s="131" t="s">
        <v>294</v>
      </c>
      <c r="D1724" s="132" t="str">
        <f t="shared" si="234"/>
        <v>550-650 (2)</v>
      </c>
    </row>
    <row r="1725" spans="1:6" hidden="1" x14ac:dyDescent="0.2">
      <c r="A1725" s="26" t="s">
        <v>198</v>
      </c>
      <c r="B1725" s="26">
        <v>550</v>
      </c>
      <c r="C1725" s="131">
        <v>736</v>
      </c>
      <c r="D1725" s="132" t="str">
        <f t="shared" ref="D1725" si="243">B1725&amp;"-"&amp;C1725</f>
        <v>550-736</v>
      </c>
    </row>
    <row r="1726" spans="1:6" hidden="1" x14ac:dyDescent="0.2">
      <c r="A1726" s="26" t="s">
        <v>201</v>
      </c>
      <c r="B1726" s="26">
        <v>554</v>
      </c>
      <c r="C1726" s="131">
        <v>100</v>
      </c>
      <c r="D1726" s="132" t="str">
        <f t="shared" si="234"/>
        <v>554-100</v>
      </c>
      <c r="E1726" s="25">
        <v>80000</v>
      </c>
      <c r="F1726" s="27" t="s">
        <v>564</v>
      </c>
    </row>
    <row r="1727" spans="1:6" hidden="1" x14ac:dyDescent="0.2">
      <c r="A1727" s="26" t="s">
        <v>201</v>
      </c>
      <c r="B1727" s="26">
        <v>554</v>
      </c>
      <c r="C1727" s="131">
        <v>320</v>
      </c>
      <c r="D1727" s="132" t="str">
        <f t="shared" si="234"/>
        <v>554-320</v>
      </c>
    </row>
    <row r="1728" spans="1:6" hidden="1" x14ac:dyDescent="0.2">
      <c r="A1728" s="26" t="s">
        <v>201</v>
      </c>
      <c r="B1728" s="26">
        <v>554</v>
      </c>
      <c r="C1728" s="131">
        <v>330</v>
      </c>
      <c r="D1728" s="132" t="str">
        <f t="shared" ref="D1728" si="244">B1728&amp;"-"&amp;C1728</f>
        <v>554-330</v>
      </c>
    </row>
    <row r="1729" spans="1:4" hidden="1" x14ac:dyDescent="0.2">
      <c r="A1729" s="26" t="s">
        <v>201</v>
      </c>
      <c r="B1729" s="26">
        <v>554</v>
      </c>
      <c r="C1729" s="131">
        <v>350</v>
      </c>
      <c r="D1729" s="132" t="str">
        <f t="shared" si="234"/>
        <v>554-350</v>
      </c>
    </row>
    <row r="1730" spans="1:4" hidden="1" x14ac:dyDescent="0.2">
      <c r="A1730" s="26" t="s">
        <v>201</v>
      </c>
      <c r="B1730" s="26">
        <v>554</v>
      </c>
      <c r="C1730" s="131" t="s">
        <v>423</v>
      </c>
      <c r="D1730" s="132" t="str">
        <f t="shared" si="234"/>
        <v>554-350 (2)</v>
      </c>
    </row>
    <row r="1731" spans="1:4" hidden="1" x14ac:dyDescent="0.2">
      <c r="A1731" s="26" t="s">
        <v>201</v>
      </c>
      <c r="B1731" s="26">
        <v>554</v>
      </c>
      <c r="C1731" s="131">
        <v>300</v>
      </c>
      <c r="D1731" s="132" t="str">
        <f t="shared" si="234"/>
        <v>554-300</v>
      </c>
    </row>
    <row r="1732" spans="1:4" hidden="1" x14ac:dyDescent="0.2">
      <c r="A1732" s="26" t="s">
        <v>201</v>
      </c>
      <c r="B1732" s="26">
        <v>554</v>
      </c>
      <c r="C1732" s="131">
        <v>400</v>
      </c>
      <c r="D1732" s="132" t="str">
        <f t="shared" si="234"/>
        <v>554-400</v>
      </c>
    </row>
    <row r="1733" spans="1:4" hidden="1" x14ac:dyDescent="0.2">
      <c r="A1733" s="26" t="s">
        <v>201</v>
      </c>
      <c r="B1733" s="26">
        <v>554</v>
      </c>
      <c r="C1733" s="131">
        <v>518</v>
      </c>
      <c r="D1733" s="132" t="str">
        <f t="shared" ref="D1733:D1740" si="245">B1733&amp;"-"&amp;C1733</f>
        <v>554-518</v>
      </c>
    </row>
    <row r="1734" spans="1:4" hidden="1" x14ac:dyDescent="0.2">
      <c r="A1734" s="26" t="s">
        <v>201</v>
      </c>
      <c r="B1734" s="26">
        <v>554</v>
      </c>
      <c r="C1734" s="131" t="s">
        <v>424</v>
      </c>
      <c r="D1734" s="132" t="str">
        <f t="shared" si="245"/>
        <v>554-518 (2)</v>
      </c>
    </row>
    <row r="1735" spans="1:4" hidden="1" x14ac:dyDescent="0.2">
      <c r="A1735" s="26" t="s">
        <v>201</v>
      </c>
      <c r="B1735" s="26">
        <v>554</v>
      </c>
      <c r="C1735" s="131">
        <v>550</v>
      </c>
      <c r="D1735" s="132" t="str">
        <f t="shared" si="245"/>
        <v>554-550</v>
      </c>
    </row>
    <row r="1736" spans="1:4" hidden="1" x14ac:dyDescent="0.2">
      <c r="A1736" s="26" t="s">
        <v>201</v>
      </c>
      <c r="B1736" s="26">
        <v>554</v>
      </c>
      <c r="C1736" s="131">
        <v>569</v>
      </c>
      <c r="D1736" s="132" t="str">
        <f t="shared" si="245"/>
        <v>554-569</v>
      </c>
    </row>
    <row r="1737" spans="1:4" hidden="1" x14ac:dyDescent="0.2">
      <c r="A1737" s="26" t="s">
        <v>201</v>
      </c>
      <c r="B1737" s="26">
        <v>554</v>
      </c>
      <c r="C1737" s="131">
        <v>500</v>
      </c>
      <c r="D1737" s="132" t="str">
        <f t="shared" si="245"/>
        <v>554-500</v>
      </c>
    </row>
    <row r="1738" spans="1:4" hidden="1" x14ac:dyDescent="0.2">
      <c r="A1738" s="26" t="s">
        <v>201</v>
      </c>
      <c r="B1738" s="26">
        <v>554</v>
      </c>
      <c r="C1738" s="131">
        <v>580</v>
      </c>
      <c r="D1738" s="132" t="str">
        <f t="shared" si="245"/>
        <v>554-580</v>
      </c>
    </row>
    <row r="1739" spans="1:4" hidden="1" x14ac:dyDescent="0.2">
      <c r="A1739" s="26" t="s">
        <v>201</v>
      </c>
      <c r="B1739" s="26">
        <v>554</v>
      </c>
      <c r="C1739" s="131">
        <v>610</v>
      </c>
      <c r="D1739" s="132" t="str">
        <f t="shared" si="245"/>
        <v>554-610</v>
      </c>
    </row>
    <row r="1740" spans="1:4" hidden="1" x14ac:dyDescent="0.2">
      <c r="A1740" s="26" t="s">
        <v>201</v>
      </c>
      <c r="B1740" s="26">
        <v>554</v>
      </c>
      <c r="C1740" s="131" t="s">
        <v>304</v>
      </c>
      <c r="D1740" s="132" t="str">
        <f t="shared" si="245"/>
        <v>554-610 (2)</v>
      </c>
    </row>
    <row r="1741" spans="1:4" hidden="1" x14ac:dyDescent="0.2">
      <c r="A1741" s="26" t="s">
        <v>201</v>
      </c>
      <c r="B1741" s="26">
        <v>554</v>
      </c>
      <c r="C1741" s="131">
        <v>641</v>
      </c>
      <c r="D1741" s="132" t="str">
        <f t="shared" si="234"/>
        <v>554-641</v>
      </c>
    </row>
    <row r="1742" spans="1:4" hidden="1" x14ac:dyDescent="0.2">
      <c r="A1742" s="26" t="s">
        <v>201</v>
      </c>
      <c r="B1742" s="26">
        <v>554</v>
      </c>
      <c r="C1742" s="131">
        <v>642</v>
      </c>
      <c r="D1742" s="132" t="str">
        <f t="shared" si="234"/>
        <v>554-642</v>
      </c>
    </row>
    <row r="1743" spans="1:4" hidden="1" x14ac:dyDescent="0.2">
      <c r="A1743" s="26" t="s">
        <v>201</v>
      </c>
      <c r="B1743" s="26">
        <v>554</v>
      </c>
      <c r="C1743" s="131">
        <v>644</v>
      </c>
      <c r="D1743" s="132" t="str">
        <f t="shared" si="234"/>
        <v>554-644</v>
      </c>
    </row>
    <row r="1744" spans="1:4" hidden="1" x14ac:dyDescent="0.2">
      <c r="A1744" s="26" t="s">
        <v>201</v>
      </c>
      <c r="B1744" s="26">
        <v>554</v>
      </c>
      <c r="C1744" s="131">
        <v>645</v>
      </c>
      <c r="D1744" s="132" t="str">
        <f t="shared" si="234"/>
        <v>554-645</v>
      </c>
    </row>
    <row r="1745" spans="1:6" hidden="1" x14ac:dyDescent="0.2">
      <c r="A1745" s="26" t="s">
        <v>201</v>
      </c>
      <c r="B1745" s="26">
        <v>554</v>
      </c>
      <c r="C1745" s="131">
        <v>650</v>
      </c>
      <c r="D1745" s="132" t="str">
        <f t="shared" si="234"/>
        <v>554-650</v>
      </c>
    </row>
    <row r="1746" spans="1:6" hidden="1" x14ac:dyDescent="0.2">
      <c r="A1746" s="26" t="s">
        <v>201</v>
      </c>
      <c r="B1746" s="26">
        <v>554</v>
      </c>
      <c r="C1746" s="131" t="s">
        <v>294</v>
      </c>
      <c r="D1746" s="132" t="str">
        <f t="shared" si="234"/>
        <v>554-650 (2)</v>
      </c>
    </row>
    <row r="1747" spans="1:6" hidden="1" x14ac:dyDescent="0.2">
      <c r="A1747" s="26" t="s">
        <v>201</v>
      </c>
      <c r="B1747" s="26">
        <v>554</v>
      </c>
      <c r="C1747" s="131">
        <v>736</v>
      </c>
      <c r="D1747" s="132" t="str">
        <f t="shared" ref="D1747" si="246">B1747&amp;"-"&amp;C1747</f>
        <v>554-736</v>
      </c>
    </row>
    <row r="1748" spans="1:6" hidden="1" x14ac:dyDescent="0.2">
      <c r="A1748" s="26" t="s">
        <v>204</v>
      </c>
      <c r="B1748" s="26">
        <v>558</v>
      </c>
      <c r="C1748" s="131">
        <v>100</v>
      </c>
      <c r="D1748" s="132" t="str">
        <f t="shared" si="234"/>
        <v>558-100</v>
      </c>
      <c r="E1748" s="25">
        <v>84500</v>
      </c>
      <c r="F1748" s="27" t="s">
        <v>568</v>
      </c>
    </row>
    <row r="1749" spans="1:6" hidden="1" x14ac:dyDescent="0.2">
      <c r="A1749" s="26" t="s">
        <v>204</v>
      </c>
      <c r="B1749" s="26">
        <v>558</v>
      </c>
      <c r="C1749" s="131">
        <v>320</v>
      </c>
      <c r="D1749" s="132" t="str">
        <f t="shared" si="234"/>
        <v>558-320</v>
      </c>
    </row>
    <row r="1750" spans="1:6" hidden="1" x14ac:dyDescent="0.2">
      <c r="A1750" s="26" t="s">
        <v>204</v>
      </c>
      <c r="B1750" s="26">
        <v>558</v>
      </c>
      <c r="C1750" s="131">
        <v>330</v>
      </c>
      <c r="D1750" s="132" t="str">
        <f t="shared" ref="D1750" si="247">B1750&amp;"-"&amp;C1750</f>
        <v>558-330</v>
      </c>
    </row>
    <row r="1751" spans="1:6" hidden="1" x14ac:dyDescent="0.2">
      <c r="A1751" s="26" t="s">
        <v>204</v>
      </c>
      <c r="B1751" s="26">
        <v>558</v>
      </c>
      <c r="C1751" s="131">
        <v>350</v>
      </c>
      <c r="D1751" s="132" t="str">
        <f t="shared" si="234"/>
        <v>558-350</v>
      </c>
    </row>
    <row r="1752" spans="1:6" hidden="1" x14ac:dyDescent="0.2">
      <c r="A1752" s="26" t="s">
        <v>204</v>
      </c>
      <c r="B1752" s="26">
        <v>558</v>
      </c>
      <c r="C1752" s="131" t="s">
        <v>423</v>
      </c>
      <c r="D1752" s="132" t="str">
        <f t="shared" si="234"/>
        <v>558-350 (2)</v>
      </c>
    </row>
    <row r="1753" spans="1:6" hidden="1" x14ac:dyDescent="0.2">
      <c r="A1753" s="26" t="s">
        <v>204</v>
      </c>
      <c r="B1753" s="26">
        <v>558</v>
      </c>
      <c r="C1753" s="131">
        <v>300</v>
      </c>
      <c r="D1753" s="132" t="str">
        <f t="shared" si="234"/>
        <v>558-300</v>
      </c>
    </row>
    <row r="1754" spans="1:6" hidden="1" x14ac:dyDescent="0.2">
      <c r="A1754" s="26" t="s">
        <v>204</v>
      </c>
      <c r="B1754" s="26">
        <v>558</v>
      </c>
      <c r="C1754" s="131">
        <v>400</v>
      </c>
      <c r="D1754" s="132" t="str">
        <f t="shared" si="234"/>
        <v>558-400</v>
      </c>
    </row>
    <row r="1755" spans="1:6" hidden="1" x14ac:dyDescent="0.2">
      <c r="A1755" s="26" t="s">
        <v>204</v>
      </c>
      <c r="B1755" s="26">
        <v>558</v>
      </c>
      <c r="C1755" s="131">
        <v>518</v>
      </c>
      <c r="D1755" s="132" t="str">
        <f t="shared" si="234"/>
        <v>558-518</v>
      </c>
    </row>
    <row r="1756" spans="1:6" hidden="1" x14ac:dyDescent="0.2">
      <c r="A1756" s="26" t="s">
        <v>204</v>
      </c>
      <c r="B1756" s="26">
        <v>558</v>
      </c>
      <c r="C1756" s="131" t="s">
        <v>424</v>
      </c>
      <c r="D1756" s="132" t="str">
        <f t="shared" ref="D1756:D1762" si="248">B1756&amp;"-"&amp;C1756</f>
        <v>558-518 (2)</v>
      </c>
    </row>
    <row r="1757" spans="1:6" hidden="1" x14ac:dyDescent="0.2">
      <c r="A1757" s="26" t="s">
        <v>204</v>
      </c>
      <c r="B1757" s="26">
        <v>558</v>
      </c>
      <c r="C1757" s="131">
        <v>550</v>
      </c>
      <c r="D1757" s="132" t="str">
        <f t="shared" si="248"/>
        <v>558-550</v>
      </c>
    </row>
    <row r="1758" spans="1:6" hidden="1" x14ac:dyDescent="0.2">
      <c r="A1758" s="26" t="s">
        <v>204</v>
      </c>
      <c r="B1758" s="26">
        <v>558</v>
      </c>
      <c r="C1758" s="131">
        <v>569</v>
      </c>
      <c r="D1758" s="132" t="str">
        <f t="shared" si="248"/>
        <v>558-569</v>
      </c>
    </row>
    <row r="1759" spans="1:6" hidden="1" x14ac:dyDescent="0.2">
      <c r="A1759" s="26" t="s">
        <v>204</v>
      </c>
      <c r="B1759" s="26">
        <v>558</v>
      </c>
      <c r="C1759" s="131">
        <v>500</v>
      </c>
      <c r="D1759" s="132" t="str">
        <f t="shared" si="248"/>
        <v>558-500</v>
      </c>
    </row>
    <row r="1760" spans="1:6" hidden="1" x14ac:dyDescent="0.2">
      <c r="A1760" s="26" t="s">
        <v>204</v>
      </c>
      <c r="B1760" s="26">
        <v>558</v>
      </c>
      <c r="C1760" s="131">
        <v>580</v>
      </c>
      <c r="D1760" s="132" t="str">
        <f t="shared" si="248"/>
        <v>558-580</v>
      </c>
    </row>
    <row r="1761" spans="1:6" hidden="1" x14ac:dyDescent="0.2">
      <c r="A1761" s="26" t="s">
        <v>204</v>
      </c>
      <c r="B1761" s="26">
        <v>558</v>
      </c>
      <c r="C1761" s="131">
        <v>610</v>
      </c>
      <c r="D1761" s="132" t="str">
        <f t="shared" si="248"/>
        <v>558-610</v>
      </c>
    </row>
    <row r="1762" spans="1:6" hidden="1" x14ac:dyDescent="0.2">
      <c r="A1762" s="26" t="s">
        <v>204</v>
      </c>
      <c r="B1762" s="26">
        <v>558</v>
      </c>
      <c r="C1762" s="131" t="s">
        <v>304</v>
      </c>
      <c r="D1762" s="132" t="str">
        <f t="shared" si="248"/>
        <v>558-610 (2)</v>
      </c>
    </row>
    <row r="1763" spans="1:6" hidden="1" x14ac:dyDescent="0.2">
      <c r="A1763" s="26" t="s">
        <v>204</v>
      </c>
      <c r="B1763" s="26">
        <v>558</v>
      </c>
      <c r="C1763" s="131">
        <v>641</v>
      </c>
      <c r="D1763" s="132" t="str">
        <f t="shared" ref="D1763" si="249">B1763&amp;"-"&amp;C1763</f>
        <v>558-641</v>
      </c>
    </row>
    <row r="1764" spans="1:6" hidden="1" x14ac:dyDescent="0.2">
      <c r="A1764" s="26" t="s">
        <v>204</v>
      </c>
      <c r="B1764" s="26">
        <v>558</v>
      </c>
      <c r="C1764" s="131">
        <v>642</v>
      </c>
      <c r="D1764" s="132" t="str">
        <f t="shared" si="234"/>
        <v>558-642</v>
      </c>
    </row>
    <row r="1765" spans="1:6" hidden="1" x14ac:dyDescent="0.2">
      <c r="A1765" s="26" t="s">
        <v>204</v>
      </c>
      <c r="B1765" s="26">
        <v>558</v>
      </c>
      <c r="C1765" s="131">
        <v>644</v>
      </c>
      <c r="D1765" s="132" t="str">
        <f t="shared" si="234"/>
        <v>558-644</v>
      </c>
    </row>
    <row r="1766" spans="1:6" hidden="1" x14ac:dyDescent="0.2">
      <c r="A1766" s="26" t="s">
        <v>204</v>
      </c>
      <c r="B1766" s="26">
        <v>558</v>
      </c>
      <c r="C1766" s="131">
        <v>645</v>
      </c>
      <c r="D1766" s="132" t="str">
        <f t="shared" si="234"/>
        <v>558-645</v>
      </c>
    </row>
    <row r="1767" spans="1:6" hidden="1" x14ac:dyDescent="0.2">
      <c r="A1767" s="26" t="s">
        <v>204</v>
      </c>
      <c r="B1767" s="26">
        <v>558</v>
      </c>
      <c r="C1767" s="131">
        <v>650</v>
      </c>
      <c r="D1767" s="132" t="str">
        <f t="shared" si="234"/>
        <v>558-650</v>
      </c>
      <c r="E1767" s="25">
        <v>9686</v>
      </c>
      <c r="F1767" s="27" t="s">
        <v>471</v>
      </c>
    </row>
    <row r="1768" spans="1:6" hidden="1" x14ac:dyDescent="0.2">
      <c r="A1768" s="26" t="s">
        <v>204</v>
      </c>
      <c r="B1768" s="26">
        <v>558</v>
      </c>
      <c r="C1768" s="131" t="s">
        <v>294</v>
      </c>
      <c r="D1768" s="132" t="str">
        <f t="shared" si="234"/>
        <v>558-650 (2)</v>
      </c>
    </row>
    <row r="1769" spans="1:6" hidden="1" x14ac:dyDescent="0.2">
      <c r="A1769" s="26" t="s">
        <v>204</v>
      </c>
      <c r="B1769" s="26">
        <v>558</v>
      </c>
      <c r="C1769" s="131">
        <v>736</v>
      </c>
      <c r="D1769" s="132" t="str">
        <f t="shared" si="234"/>
        <v>558-736</v>
      </c>
    </row>
    <row r="1770" spans="1:6" hidden="1" x14ac:dyDescent="0.2">
      <c r="A1770" s="26" t="s">
        <v>207</v>
      </c>
      <c r="B1770" s="26">
        <v>562</v>
      </c>
      <c r="C1770" s="131">
        <v>100</v>
      </c>
      <c r="D1770" s="132" t="str">
        <f t="shared" si="234"/>
        <v>562-100</v>
      </c>
      <c r="E1770" s="25">
        <v>6000</v>
      </c>
      <c r="F1770" s="27" t="s">
        <v>497</v>
      </c>
    </row>
    <row r="1771" spans="1:6" hidden="1" x14ac:dyDescent="0.2">
      <c r="A1771" s="26" t="s">
        <v>207</v>
      </c>
      <c r="B1771" s="26">
        <v>562</v>
      </c>
      <c r="C1771" s="131">
        <v>320</v>
      </c>
      <c r="D1771" s="132" t="str">
        <f t="shared" si="234"/>
        <v>562-320</v>
      </c>
      <c r="E1771" s="25">
        <v>10000</v>
      </c>
    </row>
    <row r="1772" spans="1:6" hidden="1" x14ac:dyDescent="0.2">
      <c r="A1772" s="26" t="s">
        <v>207</v>
      </c>
      <c r="B1772" s="26">
        <v>562</v>
      </c>
      <c r="C1772" s="131">
        <v>330</v>
      </c>
      <c r="D1772" s="132" t="str">
        <f t="shared" ref="D1772" si="250">B1772&amp;"-"&amp;C1772</f>
        <v>562-330</v>
      </c>
    </row>
    <row r="1773" spans="1:6" hidden="1" x14ac:dyDescent="0.2">
      <c r="A1773" s="26" t="s">
        <v>207</v>
      </c>
      <c r="B1773" s="26">
        <v>562</v>
      </c>
      <c r="C1773" s="131">
        <v>350</v>
      </c>
      <c r="D1773" s="132" t="str">
        <f t="shared" si="234"/>
        <v>562-350</v>
      </c>
    </row>
    <row r="1774" spans="1:6" hidden="1" x14ac:dyDescent="0.2">
      <c r="A1774" s="26" t="s">
        <v>207</v>
      </c>
      <c r="B1774" s="26">
        <v>562</v>
      </c>
      <c r="C1774" s="131" t="s">
        <v>423</v>
      </c>
      <c r="D1774" s="132" t="str">
        <f t="shared" si="234"/>
        <v>562-350 (2)</v>
      </c>
    </row>
    <row r="1775" spans="1:6" hidden="1" x14ac:dyDescent="0.2">
      <c r="A1775" s="26" t="s">
        <v>207</v>
      </c>
      <c r="B1775" s="26">
        <v>562</v>
      </c>
      <c r="C1775" s="131">
        <v>300</v>
      </c>
      <c r="D1775" s="132" t="str">
        <f t="shared" si="234"/>
        <v>562-300</v>
      </c>
    </row>
    <row r="1776" spans="1:6" hidden="1" x14ac:dyDescent="0.2">
      <c r="A1776" s="26" t="s">
        <v>207</v>
      </c>
      <c r="B1776" s="26">
        <v>562</v>
      </c>
      <c r="C1776" s="131">
        <v>400</v>
      </c>
      <c r="D1776" s="132" t="str">
        <f t="shared" ref="D1776:D1897" si="251">B1776&amp;"-"&amp;C1776</f>
        <v>562-400</v>
      </c>
      <c r="E1776" s="25">
        <v>4000</v>
      </c>
      <c r="F1776" s="27" t="s">
        <v>569</v>
      </c>
    </row>
    <row r="1777" spans="1:6" hidden="1" x14ac:dyDescent="0.2">
      <c r="A1777" s="26" t="s">
        <v>207</v>
      </c>
      <c r="B1777" s="26">
        <v>562</v>
      </c>
      <c r="C1777" s="131">
        <v>518</v>
      </c>
      <c r="D1777" s="132" t="str">
        <f t="shared" ref="D1777:D1784" si="252">B1777&amp;"-"&amp;C1777</f>
        <v>562-518</v>
      </c>
    </row>
    <row r="1778" spans="1:6" hidden="1" x14ac:dyDescent="0.2">
      <c r="A1778" s="26" t="s">
        <v>207</v>
      </c>
      <c r="B1778" s="26">
        <v>562</v>
      </c>
      <c r="C1778" s="131" t="s">
        <v>424</v>
      </c>
      <c r="D1778" s="132" t="str">
        <f t="shared" si="252"/>
        <v>562-518 (2)</v>
      </c>
    </row>
    <row r="1779" spans="1:6" hidden="1" x14ac:dyDescent="0.2">
      <c r="A1779" s="26" t="s">
        <v>207</v>
      </c>
      <c r="B1779" s="26">
        <v>562</v>
      </c>
      <c r="C1779" s="131">
        <v>550</v>
      </c>
      <c r="D1779" s="132" t="str">
        <f t="shared" si="252"/>
        <v>562-550</v>
      </c>
    </row>
    <row r="1780" spans="1:6" hidden="1" x14ac:dyDescent="0.2">
      <c r="A1780" s="26" t="s">
        <v>207</v>
      </c>
      <c r="B1780" s="26">
        <v>562</v>
      </c>
      <c r="C1780" s="131">
        <v>569</v>
      </c>
      <c r="D1780" s="132" t="str">
        <f t="shared" si="252"/>
        <v>562-569</v>
      </c>
    </row>
    <row r="1781" spans="1:6" hidden="1" x14ac:dyDescent="0.2">
      <c r="A1781" s="26" t="s">
        <v>207</v>
      </c>
      <c r="B1781" s="26">
        <v>562</v>
      </c>
      <c r="C1781" s="131">
        <v>500</v>
      </c>
      <c r="D1781" s="132" t="str">
        <f t="shared" si="252"/>
        <v>562-500</v>
      </c>
    </row>
    <row r="1782" spans="1:6" hidden="1" x14ac:dyDescent="0.2">
      <c r="A1782" s="26" t="s">
        <v>207</v>
      </c>
      <c r="B1782" s="26">
        <v>562</v>
      </c>
      <c r="C1782" s="131">
        <v>580</v>
      </c>
      <c r="D1782" s="132" t="str">
        <f t="shared" si="252"/>
        <v>562-580</v>
      </c>
      <c r="E1782" s="25">
        <v>16000</v>
      </c>
      <c r="F1782" s="27" t="s">
        <v>453</v>
      </c>
    </row>
    <row r="1783" spans="1:6" hidden="1" x14ac:dyDescent="0.2">
      <c r="A1783" s="26" t="s">
        <v>207</v>
      </c>
      <c r="B1783" s="26">
        <v>562</v>
      </c>
      <c r="C1783" s="131">
        <v>610</v>
      </c>
      <c r="D1783" s="132" t="str">
        <f t="shared" si="252"/>
        <v>562-610</v>
      </c>
      <c r="E1783" s="25">
        <v>4000</v>
      </c>
    </row>
    <row r="1784" spans="1:6" hidden="1" x14ac:dyDescent="0.2">
      <c r="A1784" s="26" t="s">
        <v>207</v>
      </c>
      <c r="B1784" s="26">
        <v>562</v>
      </c>
      <c r="C1784" s="131" t="s">
        <v>304</v>
      </c>
      <c r="D1784" s="132" t="str">
        <f t="shared" si="252"/>
        <v>562-610 (2)</v>
      </c>
    </row>
    <row r="1785" spans="1:6" hidden="1" x14ac:dyDescent="0.2">
      <c r="A1785" s="26" t="s">
        <v>207</v>
      </c>
      <c r="B1785" s="26">
        <v>562</v>
      </c>
      <c r="C1785" s="131">
        <v>641</v>
      </c>
      <c r="D1785" s="132" t="str">
        <f t="shared" si="251"/>
        <v>562-641</v>
      </c>
    </row>
    <row r="1786" spans="1:6" hidden="1" x14ac:dyDescent="0.2">
      <c r="A1786" s="26" t="s">
        <v>207</v>
      </c>
      <c r="B1786" s="26">
        <v>562</v>
      </c>
      <c r="C1786" s="131">
        <v>642</v>
      </c>
      <c r="D1786" s="132" t="str">
        <f t="shared" si="251"/>
        <v>562-642</v>
      </c>
      <c r="E1786" s="25">
        <v>25000</v>
      </c>
      <c r="F1786" s="27" t="s">
        <v>570</v>
      </c>
    </row>
    <row r="1787" spans="1:6" hidden="1" x14ac:dyDescent="0.2">
      <c r="A1787" s="26" t="s">
        <v>207</v>
      </c>
      <c r="B1787" s="26">
        <v>562</v>
      </c>
      <c r="C1787" s="131">
        <v>644</v>
      </c>
      <c r="D1787" s="132" t="str">
        <f t="shared" si="251"/>
        <v>562-644</v>
      </c>
    </row>
    <row r="1788" spans="1:6" hidden="1" x14ac:dyDescent="0.2">
      <c r="A1788" s="26" t="s">
        <v>207</v>
      </c>
      <c r="B1788" s="26">
        <v>562</v>
      </c>
      <c r="C1788" s="131">
        <v>645</v>
      </c>
      <c r="D1788" s="132" t="str">
        <f t="shared" si="251"/>
        <v>562-645</v>
      </c>
    </row>
    <row r="1789" spans="1:6" hidden="1" x14ac:dyDescent="0.2">
      <c r="A1789" s="26" t="s">
        <v>207</v>
      </c>
      <c r="B1789" s="26">
        <v>562</v>
      </c>
      <c r="C1789" s="131">
        <v>650</v>
      </c>
      <c r="D1789" s="132" t="str">
        <f t="shared" si="251"/>
        <v>562-650</v>
      </c>
      <c r="E1789" s="25">
        <v>30000</v>
      </c>
      <c r="F1789" s="27" t="s">
        <v>471</v>
      </c>
    </row>
    <row r="1790" spans="1:6" hidden="1" x14ac:dyDescent="0.2">
      <c r="A1790" s="26" t="s">
        <v>207</v>
      </c>
      <c r="B1790" s="26">
        <v>562</v>
      </c>
      <c r="C1790" s="131" t="s">
        <v>294</v>
      </c>
      <c r="D1790" s="132" t="str">
        <f t="shared" si="251"/>
        <v>562-650 (2)</v>
      </c>
    </row>
    <row r="1791" spans="1:6" hidden="1" x14ac:dyDescent="0.2">
      <c r="A1791" s="26" t="s">
        <v>207</v>
      </c>
      <c r="B1791" s="26">
        <v>562</v>
      </c>
      <c r="C1791" s="131">
        <v>736</v>
      </c>
      <c r="D1791" s="132" t="str">
        <f t="shared" ref="D1791" si="253">B1791&amp;"-"&amp;C1791</f>
        <v>562-736</v>
      </c>
    </row>
    <row r="1792" spans="1:6" hidden="1" x14ac:dyDescent="0.2">
      <c r="A1792" s="26" t="s">
        <v>210</v>
      </c>
      <c r="B1792" s="26">
        <v>610</v>
      </c>
      <c r="C1792" s="131">
        <v>100</v>
      </c>
      <c r="D1792" s="132" t="str">
        <f t="shared" si="251"/>
        <v>610-100</v>
      </c>
      <c r="E1792" s="25">
        <v>175000</v>
      </c>
      <c r="F1792" s="27" t="s">
        <v>574</v>
      </c>
    </row>
    <row r="1793" spans="1:6" hidden="1" x14ac:dyDescent="0.2">
      <c r="A1793" s="26">
        <v>610</v>
      </c>
      <c r="B1793" s="26">
        <v>610</v>
      </c>
      <c r="C1793" s="131">
        <v>320</v>
      </c>
      <c r="D1793" s="132" t="str">
        <f t="shared" si="251"/>
        <v>610-320</v>
      </c>
    </row>
    <row r="1794" spans="1:6" hidden="1" x14ac:dyDescent="0.2">
      <c r="A1794" s="26">
        <v>610</v>
      </c>
      <c r="B1794" s="26">
        <v>610</v>
      </c>
      <c r="C1794" s="131">
        <v>330</v>
      </c>
      <c r="D1794" s="132" t="str">
        <f t="shared" ref="D1794" si="254">B1794&amp;"-"&amp;C1794</f>
        <v>610-330</v>
      </c>
    </row>
    <row r="1795" spans="1:6" hidden="1" x14ac:dyDescent="0.2">
      <c r="A1795" s="26" t="s">
        <v>210</v>
      </c>
      <c r="B1795" s="26">
        <v>610</v>
      </c>
      <c r="C1795" s="131">
        <v>350</v>
      </c>
      <c r="D1795" s="132" t="str">
        <f t="shared" si="251"/>
        <v>610-350</v>
      </c>
    </row>
    <row r="1796" spans="1:6" hidden="1" x14ac:dyDescent="0.2">
      <c r="A1796" s="26" t="s">
        <v>210</v>
      </c>
      <c r="B1796" s="26">
        <v>610</v>
      </c>
      <c r="C1796" s="131" t="s">
        <v>423</v>
      </c>
      <c r="D1796" s="132" t="str">
        <f t="shared" si="251"/>
        <v>610-350 (2)</v>
      </c>
      <c r="F1796" s="61"/>
    </row>
    <row r="1797" spans="1:6" hidden="1" x14ac:dyDescent="0.2">
      <c r="A1797" s="26" t="s">
        <v>210</v>
      </c>
      <c r="B1797" s="26">
        <v>610</v>
      </c>
      <c r="C1797" s="131">
        <v>300</v>
      </c>
      <c r="D1797" s="132" t="str">
        <f t="shared" si="251"/>
        <v>610-300</v>
      </c>
    </row>
    <row r="1798" spans="1:6" hidden="1" x14ac:dyDescent="0.2">
      <c r="A1798" s="26" t="s">
        <v>210</v>
      </c>
      <c r="B1798" s="26">
        <v>610</v>
      </c>
      <c r="C1798" s="131">
        <v>400</v>
      </c>
      <c r="D1798" s="132" t="str">
        <f t="shared" si="251"/>
        <v>610-400</v>
      </c>
    </row>
    <row r="1799" spans="1:6" hidden="1" x14ac:dyDescent="0.2">
      <c r="A1799" s="26" t="s">
        <v>210</v>
      </c>
      <c r="B1799" s="26">
        <v>610</v>
      </c>
      <c r="C1799" s="131">
        <v>518</v>
      </c>
      <c r="D1799" s="132" t="str">
        <f t="shared" ref="D1799:D1806" si="255">B1799&amp;"-"&amp;C1799</f>
        <v>610-518</v>
      </c>
    </row>
    <row r="1800" spans="1:6" hidden="1" x14ac:dyDescent="0.2">
      <c r="A1800" s="26" t="s">
        <v>210</v>
      </c>
      <c r="B1800" s="26">
        <v>610</v>
      </c>
      <c r="C1800" s="131" t="s">
        <v>424</v>
      </c>
      <c r="D1800" s="132" t="str">
        <f t="shared" si="255"/>
        <v>610-518 (2)</v>
      </c>
    </row>
    <row r="1801" spans="1:6" hidden="1" x14ac:dyDescent="0.2">
      <c r="A1801" s="26" t="s">
        <v>210</v>
      </c>
      <c r="B1801" s="26">
        <v>610</v>
      </c>
      <c r="C1801" s="131">
        <v>550</v>
      </c>
      <c r="D1801" s="132" t="str">
        <f t="shared" si="255"/>
        <v>610-550</v>
      </c>
    </row>
    <row r="1802" spans="1:6" hidden="1" x14ac:dyDescent="0.2">
      <c r="A1802" s="26" t="s">
        <v>210</v>
      </c>
      <c r="B1802" s="26">
        <v>610</v>
      </c>
      <c r="C1802" s="131">
        <v>569</v>
      </c>
      <c r="D1802" s="132" t="str">
        <f t="shared" si="255"/>
        <v>610-569</v>
      </c>
    </row>
    <row r="1803" spans="1:6" hidden="1" x14ac:dyDescent="0.2">
      <c r="A1803" s="26" t="s">
        <v>210</v>
      </c>
      <c r="B1803" s="26">
        <v>610</v>
      </c>
      <c r="C1803" s="131">
        <v>500</v>
      </c>
      <c r="D1803" s="132" t="str">
        <f t="shared" si="255"/>
        <v>610-500</v>
      </c>
    </row>
    <row r="1804" spans="1:6" hidden="1" x14ac:dyDescent="0.2">
      <c r="A1804" s="26" t="s">
        <v>210</v>
      </c>
      <c r="B1804" s="26">
        <v>610</v>
      </c>
      <c r="C1804" s="131">
        <v>580</v>
      </c>
      <c r="D1804" s="132" t="str">
        <f t="shared" si="255"/>
        <v>610-580</v>
      </c>
      <c r="E1804" s="25">
        <v>10000</v>
      </c>
      <c r="F1804" s="27" t="s">
        <v>453</v>
      </c>
    </row>
    <row r="1805" spans="1:6" hidden="1" x14ac:dyDescent="0.2">
      <c r="A1805" s="26" t="s">
        <v>210</v>
      </c>
      <c r="B1805" s="26">
        <v>610</v>
      </c>
      <c r="C1805" s="131">
        <v>610</v>
      </c>
      <c r="D1805" s="132" t="str">
        <f t="shared" si="255"/>
        <v>610-610</v>
      </c>
      <c r="E1805" s="25">
        <v>1000</v>
      </c>
    </row>
    <row r="1806" spans="1:6" hidden="1" x14ac:dyDescent="0.2">
      <c r="A1806" s="26" t="s">
        <v>210</v>
      </c>
      <c r="B1806" s="26">
        <v>610</v>
      </c>
      <c r="C1806" s="131" t="s">
        <v>304</v>
      </c>
      <c r="D1806" s="132" t="str">
        <f t="shared" si="255"/>
        <v>610-610 (2)</v>
      </c>
    </row>
    <row r="1807" spans="1:6" hidden="1" x14ac:dyDescent="0.2">
      <c r="A1807" s="26" t="s">
        <v>210</v>
      </c>
      <c r="B1807" s="26">
        <v>610</v>
      </c>
      <c r="C1807" s="131">
        <v>641</v>
      </c>
      <c r="D1807" s="132" t="str">
        <f t="shared" si="251"/>
        <v>610-641</v>
      </c>
    </row>
    <row r="1808" spans="1:6" hidden="1" x14ac:dyDescent="0.2">
      <c r="A1808" s="26" t="s">
        <v>210</v>
      </c>
      <c r="B1808" s="26">
        <v>610</v>
      </c>
      <c r="C1808" s="131">
        <v>642</v>
      </c>
      <c r="D1808" s="132" t="str">
        <f t="shared" si="251"/>
        <v>610-642</v>
      </c>
    </row>
    <row r="1809" spans="1:6" hidden="1" x14ac:dyDescent="0.2">
      <c r="A1809" s="26" t="s">
        <v>210</v>
      </c>
      <c r="B1809" s="26">
        <v>610</v>
      </c>
      <c r="C1809" s="131">
        <v>644</v>
      </c>
      <c r="D1809" s="132" t="str">
        <f t="shared" si="251"/>
        <v>610-644</v>
      </c>
    </row>
    <row r="1810" spans="1:6" hidden="1" x14ac:dyDescent="0.2">
      <c r="A1810" s="26" t="s">
        <v>210</v>
      </c>
      <c r="B1810" s="26">
        <v>610</v>
      </c>
      <c r="C1810" s="131">
        <v>645</v>
      </c>
      <c r="D1810" s="132" t="str">
        <f t="shared" si="251"/>
        <v>610-645</v>
      </c>
    </row>
    <row r="1811" spans="1:6" hidden="1" x14ac:dyDescent="0.2">
      <c r="A1811" s="26" t="s">
        <v>210</v>
      </c>
      <c r="B1811" s="26">
        <v>610</v>
      </c>
      <c r="C1811" s="131">
        <v>650</v>
      </c>
      <c r="D1811" s="132" t="str">
        <f t="shared" si="251"/>
        <v>610-650</v>
      </c>
      <c r="E1811" s="25">
        <v>10000</v>
      </c>
      <c r="F1811" s="27" t="s">
        <v>471</v>
      </c>
    </row>
    <row r="1812" spans="1:6" hidden="1" x14ac:dyDescent="0.2">
      <c r="A1812" s="26" t="s">
        <v>210</v>
      </c>
      <c r="B1812" s="26">
        <v>610</v>
      </c>
      <c r="C1812" s="131" t="s">
        <v>294</v>
      </c>
      <c r="D1812" s="132" t="str">
        <f t="shared" si="251"/>
        <v>610-650 (2)</v>
      </c>
    </row>
    <row r="1813" spans="1:6" hidden="1" x14ac:dyDescent="0.2">
      <c r="A1813" s="26" t="s">
        <v>210</v>
      </c>
      <c r="B1813" s="26">
        <v>610</v>
      </c>
      <c r="C1813" s="131">
        <v>736</v>
      </c>
      <c r="D1813" s="132" t="str">
        <f t="shared" ref="D1813" si="256">B1813&amp;"-"&amp;C1813</f>
        <v>610-736</v>
      </c>
    </row>
    <row r="1814" spans="1:6" hidden="1" x14ac:dyDescent="0.2">
      <c r="A1814" s="26">
        <v>614</v>
      </c>
      <c r="B1814" s="26">
        <v>614</v>
      </c>
      <c r="C1814" s="131">
        <v>100</v>
      </c>
      <c r="D1814" s="132" t="str">
        <f t="shared" si="251"/>
        <v>614-100</v>
      </c>
      <c r="E1814" s="25">
        <v>236981</v>
      </c>
      <c r="F1814" s="27" t="s">
        <v>576</v>
      </c>
    </row>
    <row r="1815" spans="1:6" hidden="1" x14ac:dyDescent="0.2">
      <c r="A1815" s="26" t="s">
        <v>213</v>
      </c>
      <c r="B1815" s="26">
        <v>614</v>
      </c>
      <c r="C1815" s="131">
        <v>320</v>
      </c>
      <c r="D1815" s="132" t="str">
        <f t="shared" si="251"/>
        <v>614-320</v>
      </c>
    </row>
    <row r="1816" spans="1:6" hidden="1" x14ac:dyDescent="0.2">
      <c r="A1816" s="26" t="s">
        <v>213</v>
      </c>
      <c r="B1816" s="26">
        <v>614</v>
      </c>
      <c r="C1816" s="131">
        <v>330</v>
      </c>
      <c r="D1816" s="132" t="str">
        <f t="shared" ref="D1816" si="257">B1816&amp;"-"&amp;C1816</f>
        <v>614-330</v>
      </c>
    </row>
    <row r="1817" spans="1:6" hidden="1" x14ac:dyDescent="0.2">
      <c r="A1817" s="26" t="s">
        <v>213</v>
      </c>
      <c r="B1817" s="26">
        <v>614</v>
      </c>
      <c r="C1817" s="131">
        <v>350</v>
      </c>
      <c r="D1817" s="132" t="str">
        <f t="shared" si="251"/>
        <v>614-350</v>
      </c>
      <c r="E1817" s="25">
        <v>15000</v>
      </c>
      <c r="F1817" s="27" t="s">
        <v>575</v>
      </c>
    </row>
    <row r="1818" spans="1:6" hidden="1" x14ac:dyDescent="0.2">
      <c r="A1818" s="26" t="s">
        <v>213</v>
      </c>
      <c r="B1818" s="26">
        <v>614</v>
      </c>
      <c r="C1818" s="131" t="s">
        <v>423</v>
      </c>
      <c r="D1818" s="132" t="str">
        <f t="shared" si="251"/>
        <v>614-350 (2)</v>
      </c>
    </row>
    <row r="1819" spans="1:6" hidden="1" x14ac:dyDescent="0.2">
      <c r="A1819" s="26" t="s">
        <v>213</v>
      </c>
      <c r="B1819" s="26">
        <v>614</v>
      </c>
      <c r="C1819" s="131">
        <v>300</v>
      </c>
      <c r="D1819" s="132" t="str">
        <f t="shared" si="251"/>
        <v>614-300</v>
      </c>
    </row>
    <row r="1820" spans="1:6" hidden="1" x14ac:dyDescent="0.2">
      <c r="A1820" s="26">
        <v>614</v>
      </c>
      <c r="B1820" s="26">
        <v>614</v>
      </c>
      <c r="C1820" s="131">
        <v>400</v>
      </c>
      <c r="D1820" s="132" t="str">
        <f t="shared" si="251"/>
        <v>614-400</v>
      </c>
    </row>
    <row r="1821" spans="1:6" hidden="1" x14ac:dyDescent="0.2">
      <c r="A1821" s="26">
        <v>614</v>
      </c>
      <c r="B1821" s="26">
        <v>614</v>
      </c>
      <c r="C1821" s="131">
        <v>518</v>
      </c>
      <c r="D1821" s="132" t="str">
        <f t="shared" ref="D1821:D1828" si="258">B1821&amp;"-"&amp;C1821</f>
        <v>614-518</v>
      </c>
    </row>
    <row r="1822" spans="1:6" hidden="1" x14ac:dyDescent="0.2">
      <c r="A1822" s="26" t="s">
        <v>213</v>
      </c>
      <c r="B1822" s="26">
        <v>614</v>
      </c>
      <c r="C1822" s="131" t="s">
        <v>424</v>
      </c>
      <c r="D1822" s="132" t="str">
        <f t="shared" si="258"/>
        <v>614-518 (2)</v>
      </c>
    </row>
    <row r="1823" spans="1:6" hidden="1" x14ac:dyDescent="0.2">
      <c r="A1823" s="26" t="s">
        <v>213</v>
      </c>
      <c r="B1823" s="26">
        <v>614</v>
      </c>
      <c r="C1823" s="131">
        <v>550</v>
      </c>
      <c r="D1823" s="132" t="str">
        <f t="shared" si="258"/>
        <v>614-550</v>
      </c>
    </row>
    <row r="1824" spans="1:6" hidden="1" x14ac:dyDescent="0.2">
      <c r="A1824" s="26" t="s">
        <v>213</v>
      </c>
      <c r="B1824" s="26">
        <v>614</v>
      </c>
      <c r="C1824" s="131">
        <v>569</v>
      </c>
      <c r="D1824" s="132" t="str">
        <f t="shared" si="258"/>
        <v>614-569</v>
      </c>
    </row>
    <row r="1825" spans="1:6" hidden="1" x14ac:dyDescent="0.2">
      <c r="A1825" s="26" t="s">
        <v>213</v>
      </c>
      <c r="B1825" s="26">
        <v>614</v>
      </c>
      <c r="C1825" s="131">
        <v>500</v>
      </c>
      <c r="D1825" s="132" t="str">
        <f t="shared" si="258"/>
        <v>614-500</v>
      </c>
    </row>
    <row r="1826" spans="1:6" hidden="1" x14ac:dyDescent="0.2">
      <c r="A1826" s="26" t="s">
        <v>213</v>
      </c>
      <c r="B1826" s="26">
        <v>614</v>
      </c>
      <c r="C1826" s="131">
        <v>580</v>
      </c>
      <c r="D1826" s="132" t="str">
        <f t="shared" si="258"/>
        <v>614-580</v>
      </c>
      <c r="E1826" s="25">
        <v>40000</v>
      </c>
      <c r="F1826" s="27" t="s">
        <v>453</v>
      </c>
    </row>
    <row r="1827" spans="1:6" hidden="1" x14ac:dyDescent="0.2">
      <c r="A1827" s="26" t="s">
        <v>213</v>
      </c>
      <c r="B1827" s="26">
        <v>614</v>
      </c>
      <c r="C1827" s="131">
        <v>610</v>
      </c>
      <c r="D1827" s="132" t="str">
        <f t="shared" si="258"/>
        <v>614-610</v>
      </c>
    </row>
    <row r="1828" spans="1:6" hidden="1" x14ac:dyDescent="0.2">
      <c r="A1828" s="26" t="s">
        <v>213</v>
      </c>
      <c r="B1828" s="26">
        <v>614</v>
      </c>
      <c r="C1828" s="131" t="s">
        <v>304</v>
      </c>
      <c r="D1828" s="132" t="str">
        <f t="shared" si="258"/>
        <v>614-610 (2)</v>
      </c>
    </row>
    <row r="1829" spans="1:6" hidden="1" x14ac:dyDescent="0.2">
      <c r="A1829" s="26" t="s">
        <v>213</v>
      </c>
      <c r="B1829" s="26">
        <v>614</v>
      </c>
      <c r="C1829" s="131">
        <v>641</v>
      </c>
      <c r="D1829" s="132" t="str">
        <f t="shared" si="251"/>
        <v>614-641</v>
      </c>
    </row>
    <row r="1830" spans="1:6" hidden="1" x14ac:dyDescent="0.2">
      <c r="A1830" s="26" t="s">
        <v>213</v>
      </c>
      <c r="B1830" s="26">
        <v>614</v>
      </c>
      <c r="C1830" s="131">
        <v>642</v>
      </c>
      <c r="D1830" s="132" t="str">
        <f t="shared" si="251"/>
        <v>614-642</v>
      </c>
    </row>
    <row r="1831" spans="1:6" hidden="1" x14ac:dyDescent="0.2">
      <c r="A1831" s="26" t="s">
        <v>213</v>
      </c>
      <c r="B1831" s="26">
        <v>614</v>
      </c>
      <c r="C1831" s="131">
        <v>644</v>
      </c>
      <c r="D1831" s="132" t="str">
        <f t="shared" si="251"/>
        <v>614-644</v>
      </c>
    </row>
    <row r="1832" spans="1:6" hidden="1" x14ac:dyDescent="0.2">
      <c r="A1832" s="26" t="s">
        <v>213</v>
      </c>
      <c r="B1832" s="26">
        <v>614</v>
      </c>
      <c r="C1832" s="131">
        <v>645</v>
      </c>
      <c r="D1832" s="132" t="str">
        <f t="shared" si="251"/>
        <v>614-645</v>
      </c>
    </row>
    <row r="1833" spans="1:6" hidden="1" x14ac:dyDescent="0.2">
      <c r="A1833" s="26" t="s">
        <v>213</v>
      </c>
      <c r="B1833" s="26">
        <v>614</v>
      </c>
      <c r="C1833" s="131">
        <v>650</v>
      </c>
      <c r="D1833" s="132" t="str">
        <f t="shared" si="251"/>
        <v>614-650</v>
      </c>
    </row>
    <row r="1834" spans="1:6" hidden="1" x14ac:dyDescent="0.2">
      <c r="A1834" s="26" t="s">
        <v>213</v>
      </c>
      <c r="B1834" s="26">
        <v>614</v>
      </c>
      <c r="C1834" s="131" t="s">
        <v>294</v>
      </c>
      <c r="D1834" s="132" t="str">
        <f t="shared" si="251"/>
        <v>614-650 (2)</v>
      </c>
    </row>
    <row r="1835" spans="1:6" hidden="1" x14ac:dyDescent="0.2">
      <c r="A1835" s="26" t="s">
        <v>213</v>
      </c>
      <c r="B1835" s="26">
        <v>614</v>
      </c>
      <c r="C1835" s="131">
        <v>736</v>
      </c>
      <c r="D1835" s="132" t="str">
        <f t="shared" ref="D1835" si="259">B1835&amp;"-"&amp;C1835</f>
        <v>614-736</v>
      </c>
    </row>
    <row r="1836" spans="1:6" hidden="1" x14ac:dyDescent="0.2">
      <c r="A1836" s="26">
        <v>622</v>
      </c>
      <c r="B1836" s="26">
        <v>622</v>
      </c>
      <c r="C1836" s="131">
        <v>100</v>
      </c>
      <c r="D1836" s="132" t="str">
        <f t="shared" si="251"/>
        <v>622-100</v>
      </c>
      <c r="E1836" s="25">
        <v>325160</v>
      </c>
      <c r="F1836" s="27" t="s">
        <v>577</v>
      </c>
    </row>
    <row r="1837" spans="1:6" hidden="1" x14ac:dyDescent="0.2">
      <c r="A1837" s="26" t="s">
        <v>216</v>
      </c>
      <c r="B1837" s="26">
        <v>622</v>
      </c>
      <c r="C1837" s="131">
        <v>320</v>
      </c>
      <c r="D1837" s="132" t="str">
        <f t="shared" si="251"/>
        <v>622-320</v>
      </c>
    </row>
    <row r="1838" spans="1:6" hidden="1" x14ac:dyDescent="0.2">
      <c r="A1838" s="26" t="s">
        <v>216</v>
      </c>
      <c r="B1838" s="26">
        <v>622</v>
      </c>
      <c r="C1838" s="131">
        <v>330</v>
      </c>
      <c r="D1838" s="132" t="str">
        <f t="shared" ref="D1838" si="260">B1838&amp;"-"&amp;C1838</f>
        <v>622-330</v>
      </c>
    </row>
    <row r="1839" spans="1:6" hidden="1" x14ac:dyDescent="0.2">
      <c r="A1839" s="26" t="s">
        <v>216</v>
      </c>
      <c r="B1839" s="26">
        <v>622</v>
      </c>
      <c r="C1839" s="131">
        <v>350</v>
      </c>
      <c r="D1839" s="132" t="str">
        <f t="shared" si="251"/>
        <v>622-350</v>
      </c>
    </row>
    <row r="1840" spans="1:6" hidden="1" x14ac:dyDescent="0.2">
      <c r="A1840" s="26" t="s">
        <v>216</v>
      </c>
      <c r="B1840" s="26">
        <v>622</v>
      </c>
      <c r="C1840" s="131" t="s">
        <v>423</v>
      </c>
      <c r="D1840" s="132" t="str">
        <f t="shared" si="251"/>
        <v>622-350 (2)</v>
      </c>
    </row>
    <row r="1841" spans="1:6" hidden="1" x14ac:dyDescent="0.2">
      <c r="A1841" s="26" t="s">
        <v>216</v>
      </c>
      <c r="B1841" s="26">
        <v>622</v>
      </c>
      <c r="C1841" s="131">
        <v>300</v>
      </c>
      <c r="D1841" s="132" t="str">
        <f t="shared" si="251"/>
        <v>622-300</v>
      </c>
    </row>
    <row r="1842" spans="1:6" hidden="1" x14ac:dyDescent="0.2">
      <c r="A1842" s="26" t="s">
        <v>216</v>
      </c>
      <c r="B1842" s="26">
        <v>622</v>
      </c>
      <c r="C1842" s="131">
        <v>400</v>
      </c>
      <c r="D1842" s="132" t="str">
        <f t="shared" si="251"/>
        <v>622-400</v>
      </c>
    </row>
    <row r="1843" spans="1:6" hidden="1" x14ac:dyDescent="0.2">
      <c r="A1843" s="26" t="s">
        <v>216</v>
      </c>
      <c r="B1843" s="26">
        <v>622</v>
      </c>
      <c r="C1843" s="131">
        <v>518</v>
      </c>
      <c r="D1843" s="132" t="str">
        <f t="shared" ref="D1843:D1850" si="261">B1843&amp;"-"&amp;C1843</f>
        <v>622-518</v>
      </c>
    </row>
    <row r="1844" spans="1:6" hidden="1" x14ac:dyDescent="0.2">
      <c r="A1844" s="26" t="s">
        <v>216</v>
      </c>
      <c r="B1844" s="26">
        <v>622</v>
      </c>
      <c r="C1844" s="131" t="s">
        <v>424</v>
      </c>
      <c r="D1844" s="132" t="str">
        <f t="shared" si="261"/>
        <v>622-518 (2)</v>
      </c>
    </row>
    <row r="1845" spans="1:6" hidden="1" x14ac:dyDescent="0.2">
      <c r="A1845" s="26" t="s">
        <v>216</v>
      </c>
      <c r="B1845" s="26">
        <v>622</v>
      </c>
      <c r="C1845" s="131">
        <v>550</v>
      </c>
      <c r="D1845" s="132" t="str">
        <f t="shared" si="261"/>
        <v>622-550</v>
      </c>
    </row>
    <row r="1846" spans="1:6" hidden="1" x14ac:dyDescent="0.2">
      <c r="A1846" s="26" t="s">
        <v>216</v>
      </c>
      <c r="B1846" s="26">
        <v>622</v>
      </c>
      <c r="C1846" s="131">
        <v>569</v>
      </c>
      <c r="D1846" s="132" t="str">
        <f t="shared" si="261"/>
        <v>622-569</v>
      </c>
    </row>
    <row r="1847" spans="1:6" hidden="1" x14ac:dyDescent="0.2">
      <c r="A1847" s="26" t="s">
        <v>216</v>
      </c>
      <c r="B1847" s="26">
        <v>622</v>
      </c>
      <c r="C1847" s="131">
        <v>500</v>
      </c>
      <c r="D1847" s="132" t="str">
        <f t="shared" si="261"/>
        <v>622-500</v>
      </c>
    </row>
    <row r="1848" spans="1:6" hidden="1" x14ac:dyDescent="0.2">
      <c r="A1848" s="26" t="s">
        <v>216</v>
      </c>
      <c r="B1848" s="26">
        <v>622</v>
      </c>
      <c r="C1848" s="131">
        <v>580</v>
      </c>
      <c r="D1848" s="132" t="str">
        <f t="shared" si="261"/>
        <v>622-580</v>
      </c>
      <c r="E1848" s="25">
        <v>30000</v>
      </c>
      <c r="F1848" s="27" t="s">
        <v>453</v>
      </c>
    </row>
    <row r="1849" spans="1:6" hidden="1" x14ac:dyDescent="0.2">
      <c r="A1849" s="26" t="s">
        <v>216</v>
      </c>
      <c r="B1849" s="26">
        <v>622</v>
      </c>
      <c r="C1849" s="131">
        <v>610</v>
      </c>
      <c r="D1849" s="132" t="str">
        <f t="shared" si="261"/>
        <v>622-610</v>
      </c>
    </row>
    <row r="1850" spans="1:6" hidden="1" x14ac:dyDescent="0.2">
      <c r="A1850" s="26" t="s">
        <v>216</v>
      </c>
      <c r="B1850" s="26">
        <v>622</v>
      </c>
      <c r="C1850" s="131" t="s">
        <v>304</v>
      </c>
      <c r="D1850" s="132" t="str">
        <f t="shared" si="261"/>
        <v>622-610 (2)</v>
      </c>
    </row>
    <row r="1851" spans="1:6" hidden="1" x14ac:dyDescent="0.2">
      <c r="A1851" s="26" t="s">
        <v>216</v>
      </c>
      <c r="B1851" s="26">
        <v>622</v>
      </c>
      <c r="C1851" s="131">
        <v>641</v>
      </c>
      <c r="D1851" s="132" t="str">
        <f t="shared" si="251"/>
        <v>622-641</v>
      </c>
    </row>
    <row r="1852" spans="1:6" hidden="1" x14ac:dyDescent="0.2">
      <c r="A1852" s="26" t="s">
        <v>216</v>
      </c>
      <c r="B1852" s="26">
        <v>622</v>
      </c>
      <c r="C1852" s="131">
        <v>642</v>
      </c>
      <c r="D1852" s="132" t="str">
        <f t="shared" si="251"/>
        <v>622-642</v>
      </c>
    </row>
    <row r="1853" spans="1:6" hidden="1" x14ac:dyDescent="0.2">
      <c r="A1853" s="26" t="s">
        <v>216</v>
      </c>
      <c r="B1853" s="26">
        <v>622</v>
      </c>
      <c r="C1853" s="131">
        <v>644</v>
      </c>
      <c r="D1853" s="132" t="str">
        <f t="shared" si="251"/>
        <v>622-644</v>
      </c>
    </row>
    <row r="1854" spans="1:6" hidden="1" x14ac:dyDescent="0.2">
      <c r="A1854" s="26" t="s">
        <v>216</v>
      </c>
      <c r="B1854" s="26">
        <v>622</v>
      </c>
      <c r="C1854" s="131">
        <v>645</v>
      </c>
      <c r="D1854" s="132" t="str">
        <f t="shared" si="251"/>
        <v>622-645</v>
      </c>
    </row>
    <row r="1855" spans="1:6" hidden="1" x14ac:dyDescent="0.2">
      <c r="A1855" s="26" t="s">
        <v>216</v>
      </c>
      <c r="B1855" s="26">
        <v>622</v>
      </c>
      <c r="C1855" s="131">
        <v>650</v>
      </c>
      <c r="D1855" s="132" t="str">
        <f t="shared" si="251"/>
        <v>622-650</v>
      </c>
    </row>
    <row r="1856" spans="1:6" hidden="1" x14ac:dyDescent="0.2">
      <c r="A1856" s="26" t="s">
        <v>216</v>
      </c>
      <c r="B1856" s="26">
        <v>622</v>
      </c>
      <c r="C1856" s="131" t="s">
        <v>294</v>
      </c>
      <c r="D1856" s="132" t="str">
        <f t="shared" si="251"/>
        <v>622-650 (2)</v>
      </c>
    </row>
    <row r="1857" spans="1:6" hidden="1" x14ac:dyDescent="0.2">
      <c r="A1857" s="26" t="s">
        <v>216</v>
      </c>
      <c r="B1857" s="26">
        <v>622</v>
      </c>
      <c r="C1857" s="131">
        <v>736</v>
      </c>
      <c r="D1857" s="132" t="str">
        <f t="shared" ref="D1857" si="262">B1857&amp;"-"&amp;C1857</f>
        <v>622-736</v>
      </c>
    </row>
    <row r="1858" spans="1:6" hidden="1" x14ac:dyDescent="0.2">
      <c r="A1858" s="26" t="s">
        <v>219</v>
      </c>
      <c r="B1858" s="26">
        <v>628</v>
      </c>
      <c r="C1858" s="131">
        <v>100</v>
      </c>
      <c r="D1858" s="132" t="str">
        <f t="shared" si="251"/>
        <v>628-100</v>
      </c>
      <c r="E1858" s="25">
        <v>205000</v>
      </c>
      <c r="F1858" s="27" t="s">
        <v>578</v>
      </c>
    </row>
    <row r="1859" spans="1:6" hidden="1" x14ac:dyDescent="0.2">
      <c r="A1859" s="26" t="s">
        <v>219</v>
      </c>
      <c r="B1859" s="26">
        <v>628</v>
      </c>
      <c r="C1859" s="131">
        <v>320</v>
      </c>
      <c r="D1859" s="132" t="str">
        <f t="shared" si="251"/>
        <v>628-320</v>
      </c>
      <c r="E1859" s="25">
        <v>6000</v>
      </c>
      <c r="F1859" s="27" t="s">
        <v>580</v>
      </c>
    </row>
    <row r="1860" spans="1:6" hidden="1" x14ac:dyDescent="0.2">
      <c r="A1860" s="26" t="s">
        <v>219</v>
      </c>
      <c r="B1860" s="26">
        <v>628</v>
      </c>
      <c r="C1860" s="131">
        <v>330</v>
      </c>
      <c r="D1860" s="132" t="str">
        <f t="shared" ref="D1860" si="263">B1860&amp;"-"&amp;C1860</f>
        <v>628-330</v>
      </c>
      <c r="E1860" s="25">
        <v>4000</v>
      </c>
    </row>
    <row r="1861" spans="1:6" hidden="1" x14ac:dyDescent="0.2">
      <c r="A1861" s="26" t="s">
        <v>219</v>
      </c>
      <c r="B1861" s="26">
        <v>628</v>
      </c>
      <c r="C1861" s="131">
        <v>350</v>
      </c>
      <c r="D1861" s="132" t="str">
        <f t="shared" si="251"/>
        <v>628-350</v>
      </c>
    </row>
    <row r="1862" spans="1:6" hidden="1" x14ac:dyDescent="0.2">
      <c r="A1862" s="26" t="s">
        <v>219</v>
      </c>
      <c r="B1862" s="26">
        <v>628</v>
      </c>
      <c r="C1862" s="131" t="s">
        <v>423</v>
      </c>
      <c r="D1862" s="132" t="str">
        <f t="shared" si="251"/>
        <v>628-350 (2)</v>
      </c>
    </row>
    <row r="1863" spans="1:6" hidden="1" x14ac:dyDescent="0.2">
      <c r="A1863" s="26" t="s">
        <v>219</v>
      </c>
      <c r="B1863" s="26">
        <v>628</v>
      </c>
      <c r="C1863" s="131">
        <v>300</v>
      </c>
      <c r="D1863" s="132" t="str">
        <f t="shared" si="251"/>
        <v>628-300</v>
      </c>
    </row>
    <row r="1864" spans="1:6" hidden="1" x14ac:dyDescent="0.2">
      <c r="A1864" s="26" t="s">
        <v>219</v>
      </c>
      <c r="B1864" s="26">
        <v>628</v>
      </c>
      <c r="C1864" s="131">
        <v>400</v>
      </c>
      <c r="D1864" s="132" t="str">
        <f t="shared" si="251"/>
        <v>628-400</v>
      </c>
    </row>
    <row r="1865" spans="1:6" hidden="1" x14ac:dyDescent="0.2">
      <c r="A1865" s="26" t="s">
        <v>219</v>
      </c>
      <c r="B1865" s="26">
        <v>628</v>
      </c>
      <c r="C1865" s="131">
        <v>518</v>
      </c>
      <c r="D1865" s="132" t="str">
        <f t="shared" si="251"/>
        <v>628-518</v>
      </c>
      <c r="E1865" s="25">
        <v>27500</v>
      </c>
    </row>
    <row r="1866" spans="1:6" hidden="1" x14ac:dyDescent="0.2">
      <c r="A1866" s="26" t="s">
        <v>219</v>
      </c>
      <c r="B1866" s="26">
        <v>628</v>
      </c>
      <c r="C1866" s="131" t="s">
        <v>424</v>
      </c>
      <c r="D1866" s="132" t="str">
        <f t="shared" ref="D1866:D1872" si="264">B1866&amp;"-"&amp;C1866</f>
        <v>628-518 (2)</v>
      </c>
    </row>
    <row r="1867" spans="1:6" hidden="1" x14ac:dyDescent="0.2">
      <c r="A1867" s="26" t="s">
        <v>219</v>
      </c>
      <c r="B1867" s="26">
        <v>628</v>
      </c>
      <c r="C1867" s="131">
        <v>550</v>
      </c>
      <c r="D1867" s="132" t="str">
        <f t="shared" si="264"/>
        <v>628-550</v>
      </c>
      <c r="E1867" s="25">
        <v>1500</v>
      </c>
    </row>
    <row r="1868" spans="1:6" hidden="1" x14ac:dyDescent="0.2">
      <c r="A1868" s="26" t="s">
        <v>219</v>
      </c>
      <c r="B1868" s="26">
        <v>628</v>
      </c>
      <c r="C1868" s="131">
        <v>569</v>
      </c>
      <c r="D1868" s="132" t="str">
        <f t="shared" si="264"/>
        <v>628-569</v>
      </c>
    </row>
    <row r="1869" spans="1:6" hidden="1" x14ac:dyDescent="0.2">
      <c r="A1869" s="26" t="s">
        <v>219</v>
      </c>
      <c r="B1869" s="26">
        <v>628</v>
      </c>
      <c r="C1869" s="131">
        <v>500</v>
      </c>
      <c r="D1869" s="132" t="str">
        <f t="shared" si="264"/>
        <v>628-500</v>
      </c>
    </row>
    <row r="1870" spans="1:6" hidden="1" x14ac:dyDescent="0.2">
      <c r="A1870" s="26" t="s">
        <v>219</v>
      </c>
      <c r="B1870" s="26">
        <v>628</v>
      </c>
      <c r="C1870" s="131">
        <v>580</v>
      </c>
      <c r="D1870" s="132" t="str">
        <f t="shared" si="264"/>
        <v>628-580</v>
      </c>
    </row>
    <row r="1871" spans="1:6" hidden="1" x14ac:dyDescent="0.2">
      <c r="A1871" s="26" t="s">
        <v>219</v>
      </c>
      <c r="B1871" s="26">
        <v>628</v>
      </c>
      <c r="C1871" s="131">
        <v>610</v>
      </c>
      <c r="D1871" s="132" t="str">
        <f t="shared" si="264"/>
        <v>628-610</v>
      </c>
      <c r="E1871" s="25">
        <v>19000</v>
      </c>
    </row>
    <row r="1872" spans="1:6" hidden="1" x14ac:dyDescent="0.2">
      <c r="A1872" s="26" t="s">
        <v>219</v>
      </c>
      <c r="B1872" s="26">
        <v>628</v>
      </c>
      <c r="C1872" s="131" t="s">
        <v>304</v>
      </c>
      <c r="D1872" s="132" t="str">
        <f t="shared" si="264"/>
        <v>628-610 (2)</v>
      </c>
    </row>
    <row r="1873" spans="1:6" hidden="1" x14ac:dyDescent="0.2">
      <c r="A1873" s="26" t="s">
        <v>219</v>
      </c>
      <c r="B1873" s="26">
        <v>628</v>
      </c>
      <c r="C1873" s="131">
        <v>641</v>
      </c>
      <c r="D1873" s="132" t="str">
        <f t="shared" ref="D1873" si="265">B1873&amp;"-"&amp;C1873</f>
        <v>628-641</v>
      </c>
      <c r="E1873" s="25">
        <v>3500</v>
      </c>
    </row>
    <row r="1874" spans="1:6" hidden="1" x14ac:dyDescent="0.2">
      <c r="A1874" s="26" t="s">
        <v>219</v>
      </c>
      <c r="B1874" s="26">
        <v>628</v>
      </c>
      <c r="C1874" s="131">
        <v>642</v>
      </c>
      <c r="D1874" s="132" t="str">
        <f t="shared" si="251"/>
        <v>628-642</v>
      </c>
      <c r="E1874" s="25">
        <v>1500</v>
      </c>
    </row>
    <row r="1875" spans="1:6" hidden="1" x14ac:dyDescent="0.2">
      <c r="A1875" s="26" t="s">
        <v>219</v>
      </c>
      <c r="B1875" s="26">
        <v>628</v>
      </c>
      <c r="C1875" s="131">
        <v>644</v>
      </c>
      <c r="D1875" s="132" t="str">
        <f t="shared" si="251"/>
        <v>628-644</v>
      </c>
    </row>
    <row r="1876" spans="1:6" hidden="1" x14ac:dyDescent="0.2">
      <c r="A1876" s="26" t="s">
        <v>219</v>
      </c>
      <c r="B1876" s="26">
        <v>628</v>
      </c>
      <c r="C1876" s="131">
        <v>645</v>
      </c>
      <c r="D1876" s="132" t="str">
        <f t="shared" si="251"/>
        <v>628-645</v>
      </c>
    </row>
    <row r="1877" spans="1:6" hidden="1" x14ac:dyDescent="0.2">
      <c r="A1877" s="26" t="s">
        <v>219</v>
      </c>
      <c r="B1877" s="26">
        <v>628</v>
      </c>
      <c r="C1877" s="131">
        <v>650</v>
      </c>
      <c r="D1877" s="132" t="str">
        <f t="shared" si="251"/>
        <v>628-650</v>
      </c>
      <c r="E1877" s="25">
        <v>47500</v>
      </c>
      <c r="F1877" s="27" t="s">
        <v>579</v>
      </c>
    </row>
    <row r="1878" spans="1:6" hidden="1" x14ac:dyDescent="0.2">
      <c r="A1878" s="26" t="s">
        <v>219</v>
      </c>
      <c r="B1878" s="26">
        <v>628</v>
      </c>
      <c r="C1878" s="131" t="s">
        <v>294</v>
      </c>
      <c r="D1878" s="132" t="str">
        <f t="shared" si="251"/>
        <v>628-650 (2)</v>
      </c>
    </row>
    <row r="1879" spans="1:6" hidden="1" x14ac:dyDescent="0.2">
      <c r="A1879" s="26" t="s">
        <v>219</v>
      </c>
      <c r="B1879" s="26">
        <v>628</v>
      </c>
      <c r="C1879" s="131">
        <v>736</v>
      </c>
      <c r="D1879" s="132" t="str">
        <f t="shared" si="251"/>
        <v>628-736</v>
      </c>
    </row>
    <row r="1880" spans="1:6" hidden="1" x14ac:dyDescent="0.2">
      <c r="A1880" s="26" t="s">
        <v>222</v>
      </c>
      <c r="B1880" s="26">
        <v>630</v>
      </c>
      <c r="C1880" s="131">
        <v>100</v>
      </c>
      <c r="D1880" s="132" t="str">
        <f t="shared" si="251"/>
        <v>630-100</v>
      </c>
      <c r="E1880" s="25">
        <v>200897</v>
      </c>
      <c r="F1880" s="27" t="s">
        <v>581</v>
      </c>
    </row>
    <row r="1881" spans="1:6" hidden="1" x14ac:dyDescent="0.2">
      <c r="A1881" s="26" t="s">
        <v>222</v>
      </c>
      <c r="B1881" s="26">
        <v>630</v>
      </c>
      <c r="C1881" s="131">
        <v>320</v>
      </c>
      <c r="D1881" s="132" t="str">
        <f t="shared" si="251"/>
        <v>630-320</v>
      </c>
    </row>
    <row r="1882" spans="1:6" hidden="1" x14ac:dyDescent="0.2">
      <c r="A1882" s="26" t="s">
        <v>222</v>
      </c>
      <c r="B1882" s="26">
        <v>630</v>
      </c>
      <c r="C1882" s="131">
        <v>330</v>
      </c>
      <c r="D1882" s="132" t="str">
        <f t="shared" ref="D1882" si="266">B1882&amp;"-"&amp;C1882</f>
        <v>630-330</v>
      </c>
    </row>
    <row r="1883" spans="1:6" hidden="1" x14ac:dyDescent="0.2">
      <c r="A1883" s="26" t="s">
        <v>222</v>
      </c>
      <c r="B1883" s="26">
        <v>630</v>
      </c>
      <c r="C1883" s="131">
        <v>350</v>
      </c>
      <c r="D1883" s="132" t="str">
        <f t="shared" si="251"/>
        <v>630-350</v>
      </c>
    </row>
    <row r="1884" spans="1:6" hidden="1" x14ac:dyDescent="0.2">
      <c r="A1884" s="26" t="s">
        <v>222</v>
      </c>
      <c r="B1884" s="26">
        <v>630</v>
      </c>
      <c r="C1884" s="131" t="s">
        <v>423</v>
      </c>
      <c r="D1884" s="132" t="str">
        <f t="shared" si="251"/>
        <v>630-350 (2)</v>
      </c>
    </row>
    <row r="1885" spans="1:6" hidden="1" x14ac:dyDescent="0.2">
      <c r="A1885" s="26" t="s">
        <v>222</v>
      </c>
      <c r="B1885" s="26">
        <v>630</v>
      </c>
      <c r="C1885" s="131">
        <v>300</v>
      </c>
      <c r="D1885" s="132" t="str">
        <f t="shared" si="251"/>
        <v>630-300</v>
      </c>
    </row>
    <row r="1886" spans="1:6" hidden="1" x14ac:dyDescent="0.2">
      <c r="A1886" s="26" t="s">
        <v>222</v>
      </c>
      <c r="B1886" s="26">
        <v>630</v>
      </c>
      <c r="C1886" s="131">
        <v>400</v>
      </c>
      <c r="D1886" s="132" t="str">
        <f t="shared" si="251"/>
        <v>630-400</v>
      </c>
    </row>
    <row r="1887" spans="1:6" hidden="1" x14ac:dyDescent="0.2">
      <c r="A1887" s="26" t="s">
        <v>222</v>
      </c>
      <c r="B1887" s="26">
        <v>630</v>
      </c>
      <c r="C1887" s="131">
        <v>518</v>
      </c>
      <c r="D1887" s="132" t="str">
        <f t="shared" ref="D1887:D1894" si="267">B1887&amp;"-"&amp;C1887</f>
        <v>630-518</v>
      </c>
    </row>
    <row r="1888" spans="1:6" hidden="1" x14ac:dyDescent="0.2">
      <c r="A1888" s="26" t="s">
        <v>222</v>
      </c>
      <c r="B1888" s="26">
        <v>630</v>
      </c>
      <c r="C1888" s="131" t="s">
        <v>424</v>
      </c>
      <c r="D1888" s="132" t="str">
        <f t="shared" si="267"/>
        <v>630-518 (2)</v>
      </c>
    </row>
    <row r="1889" spans="1:6" hidden="1" x14ac:dyDescent="0.2">
      <c r="A1889" s="26" t="s">
        <v>222</v>
      </c>
      <c r="B1889" s="26">
        <v>630</v>
      </c>
      <c r="C1889" s="131">
        <v>550</v>
      </c>
      <c r="D1889" s="132" t="str">
        <f t="shared" si="267"/>
        <v>630-550</v>
      </c>
    </row>
    <row r="1890" spans="1:6" hidden="1" x14ac:dyDescent="0.2">
      <c r="A1890" s="26" t="s">
        <v>222</v>
      </c>
      <c r="B1890" s="26">
        <v>630</v>
      </c>
      <c r="C1890" s="131">
        <v>569</v>
      </c>
      <c r="D1890" s="132" t="str">
        <f t="shared" si="267"/>
        <v>630-569</v>
      </c>
    </row>
    <row r="1891" spans="1:6" hidden="1" x14ac:dyDescent="0.2">
      <c r="A1891" s="26" t="s">
        <v>222</v>
      </c>
      <c r="B1891" s="26">
        <v>630</v>
      </c>
      <c r="C1891" s="131">
        <v>500</v>
      </c>
      <c r="D1891" s="132" t="str">
        <f t="shared" si="267"/>
        <v>630-500</v>
      </c>
    </row>
    <row r="1892" spans="1:6" hidden="1" x14ac:dyDescent="0.2">
      <c r="A1892" s="26" t="s">
        <v>222</v>
      </c>
      <c r="B1892" s="26">
        <v>630</v>
      </c>
      <c r="C1892" s="131">
        <v>580</v>
      </c>
      <c r="D1892" s="132" t="str">
        <f t="shared" si="267"/>
        <v>630-580</v>
      </c>
      <c r="E1892" s="25">
        <v>20000</v>
      </c>
    </row>
    <row r="1893" spans="1:6" hidden="1" x14ac:dyDescent="0.2">
      <c r="A1893" s="26" t="s">
        <v>222</v>
      </c>
      <c r="B1893" s="26">
        <v>630</v>
      </c>
      <c r="C1893" s="131">
        <v>610</v>
      </c>
      <c r="D1893" s="132" t="str">
        <f t="shared" si="267"/>
        <v>630-610</v>
      </c>
    </row>
    <row r="1894" spans="1:6" hidden="1" x14ac:dyDescent="0.2">
      <c r="A1894" s="26" t="s">
        <v>222</v>
      </c>
      <c r="B1894" s="26">
        <v>630</v>
      </c>
      <c r="C1894" s="131" t="s">
        <v>304</v>
      </c>
      <c r="D1894" s="132" t="str">
        <f t="shared" si="267"/>
        <v>630-610 (2)</v>
      </c>
    </row>
    <row r="1895" spans="1:6" hidden="1" x14ac:dyDescent="0.2">
      <c r="A1895" s="26" t="s">
        <v>222</v>
      </c>
      <c r="B1895" s="26">
        <v>630</v>
      </c>
      <c r="C1895" s="131">
        <v>641</v>
      </c>
      <c r="D1895" s="132" t="str">
        <f t="shared" si="251"/>
        <v>630-641</v>
      </c>
    </row>
    <row r="1896" spans="1:6" hidden="1" x14ac:dyDescent="0.2">
      <c r="A1896" s="26" t="s">
        <v>222</v>
      </c>
      <c r="B1896" s="26">
        <v>630</v>
      </c>
      <c r="C1896" s="131">
        <v>642</v>
      </c>
      <c r="D1896" s="132" t="str">
        <f t="shared" si="251"/>
        <v>630-642</v>
      </c>
      <c r="E1896" s="25">
        <v>41000</v>
      </c>
    </row>
    <row r="1897" spans="1:6" hidden="1" x14ac:dyDescent="0.2">
      <c r="A1897" s="26" t="s">
        <v>222</v>
      </c>
      <c r="B1897" s="26">
        <v>630</v>
      </c>
      <c r="C1897" s="131">
        <v>644</v>
      </c>
      <c r="D1897" s="132" t="str">
        <f t="shared" si="251"/>
        <v>630-644</v>
      </c>
    </row>
    <row r="1898" spans="1:6" hidden="1" x14ac:dyDescent="0.2">
      <c r="A1898" s="26" t="s">
        <v>222</v>
      </c>
      <c r="B1898" s="26">
        <v>630</v>
      </c>
      <c r="C1898" s="131">
        <v>645</v>
      </c>
      <c r="D1898" s="132" t="str">
        <f t="shared" ref="D1898:D1988" si="268">B1898&amp;"-"&amp;C1898</f>
        <v>630-645</v>
      </c>
    </row>
    <row r="1899" spans="1:6" hidden="1" x14ac:dyDescent="0.2">
      <c r="A1899" s="26" t="s">
        <v>222</v>
      </c>
      <c r="B1899" s="26">
        <v>630</v>
      </c>
      <c r="C1899" s="131">
        <v>650</v>
      </c>
      <c r="D1899" s="132" t="str">
        <f t="shared" si="268"/>
        <v>630-650</v>
      </c>
    </row>
    <row r="1900" spans="1:6" hidden="1" x14ac:dyDescent="0.2">
      <c r="A1900" s="26" t="s">
        <v>222</v>
      </c>
      <c r="B1900" s="26">
        <v>630</v>
      </c>
      <c r="C1900" s="131" t="s">
        <v>294</v>
      </c>
      <c r="D1900" s="132" t="str">
        <f t="shared" si="268"/>
        <v>630-650 (2)</v>
      </c>
    </row>
    <row r="1901" spans="1:6" hidden="1" x14ac:dyDescent="0.2">
      <c r="A1901" s="26" t="s">
        <v>222</v>
      </c>
      <c r="B1901" s="26">
        <v>630</v>
      </c>
      <c r="C1901" s="131">
        <v>736</v>
      </c>
      <c r="D1901" s="132" t="str">
        <f t="shared" ref="D1901" si="269">B1901&amp;"-"&amp;C1901</f>
        <v>630-736</v>
      </c>
    </row>
    <row r="1902" spans="1:6" hidden="1" x14ac:dyDescent="0.2">
      <c r="A1902" s="26" t="s">
        <v>225</v>
      </c>
      <c r="B1902" s="26">
        <v>634</v>
      </c>
      <c r="C1902" s="131">
        <v>100</v>
      </c>
      <c r="D1902" s="132" t="str">
        <f t="shared" si="268"/>
        <v>634-100</v>
      </c>
      <c r="E1902" s="25">
        <v>166832</v>
      </c>
      <c r="F1902" s="27" t="s">
        <v>582</v>
      </c>
    </row>
    <row r="1903" spans="1:6" hidden="1" x14ac:dyDescent="0.2">
      <c r="A1903" s="26" t="s">
        <v>225</v>
      </c>
      <c r="B1903" s="26">
        <v>634</v>
      </c>
      <c r="C1903" s="131">
        <v>320</v>
      </c>
      <c r="D1903" s="132" t="str">
        <f t="shared" si="268"/>
        <v>634-320</v>
      </c>
    </row>
    <row r="1904" spans="1:6" hidden="1" x14ac:dyDescent="0.2">
      <c r="A1904" s="26" t="s">
        <v>225</v>
      </c>
      <c r="B1904" s="26">
        <v>634</v>
      </c>
      <c r="C1904" s="131">
        <v>330</v>
      </c>
      <c r="D1904" s="132" t="str">
        <f t="shared" ref="D1904" si="270">B1904&amp;"-"&amp;C1904</f>
        <v>634-330</v>
      </c>
    </row>
    <row r="1905" spans="1:6" hidden="1" x14ac:dyDescent="0.2">
      <c r="A1905" s="26" t="s">
        <v>225</v>
      </c>
      <c r="B1905" s="26">
        <v>634</v>
      </c>
      <c r="C1905" s="131">
        <v>350</v>
      </c>
      <c r="D1905" s="132" t="str">
        <f t="shared" si="268"/>
        <v>634-350</v>
      </c>
    </row>
    <row r="1906" spans="1:6" hidden="1" x14ac:dyDescent="0.2">
      <c r="A1906" s="26" t="s">
        <v>225</v>
      </c>
      <c r="B1906" s="26">
        <v>634</v>
      </c>
      <c r="C1906" s="131" t="s">
        <v>423</v>
      </c>
      <c r="D1906" s="132" t="str">
        <f t="shared" si="268"/>
        <v>634-350 (2)</v>
      </c>
    </row>
    <row r="1907" spans="1:6" hidden="1" x14ac:dyDescent="0.2">
      <c r="A1907" s="26" t="s">
        <v>225</v>
      </c>
      <c r="B1907" s="26">
        <v>634</v>
      </c>
      <c r="C1907" s="131">
        <v>300</v>
      </c>
      <c r="D1907" s="132" t="str">
        <f t="shared" si="268"/>
        <v>634-300</v>
      </c>
    </row>
    <row r="1908" spans="1:6" hidden="1" x14ac:dyDescent="0.2">
      <c r="A1908" s="26" t="s">
        <v>225</v>
      </c>
      <c r="B1908" s="26">
        <v>634</v>
      </c>
      <c r="C1908" s="131">
        <v>400</v>
      </c>
      <c r="D1908" s="132" t="str">
        <f t="shared" si="268"/>
        <v>634-400</v>
      </c>
    </row>
    <row r="1909" spans="1:6" hidden="1" x14ac:dyDescent="0.2">
      <c r="A1909" s="26" t="s">
        <v>225</v>
      </c>
      <c r="B1909" s="26">
        <v>634</v>
      </c>
      <c r="C1909" s="131">
        <v>518</v>
      </c>
      <c r="D1909" s="132" t="str">
        <f t="shared" ref="D1909:D1916" si="271">B1909&amp;"-"&amp;C1909</f>
        <v>634-518</v>
      </c>
    </row>
    <row r="1910" spans="1:6" hidden="1" x14ac:dyDescent="0.2">
      <c r="A1910" s="26" t="s">
        <v>225</v>
      </c>
      <c r="B1910" s="26">
        <v>634</v>
      </c>
      <c r="C1910" s="131" t="s">
        <v>424</v>
      </c>
      <c r="D1910" s="132" t="str">
        <f t="shared" si="271"/>
        <v>634-518 (2)</v>
      </c>
    </row>
    <row r="1911" spans="1:6" hidden="1" x14ac:dyDescent="0.2">
      <c r="A1911" s="26" t="s">
        <v>225</v>
      </c>
      <c r="B1911" s="26">
        <v>634</v>
      </c>
      <c r="C1911" s="131">
        <v>550</v>
      </c>
      <c r="D1911" s="132" t="str">
        <f t="shared" si="271"/>
        <v>634-550</v>
      </c>
    </row>
    <row r="1912" spans="1:6" hidden="1" x14ac:dyDescent="0.2">
      <c r="A1912" s="26" t="s">
        <v>225</v>
      </c>
      <c r="B1912" s="26">
        <v>634</v>
      </c>
      <c r="C1912" s="131">
        <v>569</v>
      </c>
      <c r="D1912" s="132" t="str">
        <f t="shared" si="271"/>
        <v>634-569</v>
      </c>
    </row>
    <row r="1913" spans="1:6" hidden="1" x14ac:dyDescent="0.2">
      <c r="A1913" s="26" t="s">
        <v>225</v>
      </c>
      <c r="B1913" s="26">
        <v>634</v>
      </c>
      <c r="C1913" s="131">
        <v>500</v>
      </c>
      <c r="D1913" s="132" t="str">
        <f t="shared" si="271"/>
        <v>634-500</v>
      </c>
    </row>
    <row r="1914" spans="1:6" hidden="1" x14ac:dyDescent="0.2">
      <c r="A1914" s="26" t="s">
        <v>225</v>
      </c>
      <c r="B1914" s="26">
        <v>634</v>
      </c>
      <c r="C1914" s="131">
        <v>580</v>
      </c>
      <c r="D1914" s="132" t="str">
        <f t="shared" si="271"/>
        <v>634-580</v>
      </c>
    </row>
    <row r="1915" spans="1:6" hidden="1" x14ac:dyDescent="0.2">
      <c r="A1915" s="26" t="s">
        <v>225</v>
      </c>
      <c r="B1915" s="26">
        <v>634</v>
      </c>
      <c r="C1915" s="131">
        <v>610</v>
      </c>
      <c r="D1915" s="132" t="str">
        <f t="shared" si="271"/>
        <v>634-610</v>
      </c>
    </row>
    <row r="1916" spans="1:6" hidden="1" x14ac:dyDescent="0.2">
      <c r="A1916" s="26" t="s">
        <v>225</v>
      </c>
      <c r="B1916" s="26">
        <v>634</v>
      </c>
      <c r="C1916" s="131" t="s">
        <v>304</v>
      </c>
      <c r="D1916" s="132" t="str">
        <f t="shared" si="271"/>
        <v>634-610 (2)</v>
      </c>
    </row>
    <row r="1917" spans="1:6" hidden="1" x14ac:dyDescent="0.2">
      <c r="A1917" s="26" t="s">
        <v>225</v>
      </c>
      <c r="B1917" s="26">
        <v>634</v>
      </c>
      <c r="C1917" s="131">
        <v>641</v>
      </c>
      <c r="D1917" s="132" t="str">
        <f t="shared" si="268"/>
        <v>634-641</v>
      </c>
    </row>
    <row r="1918" spans="1:6" hidden="1" x14ac:dyDescent="0.2">
      <c r="A1918" s="26" t="s">
        <v>225</v>
      </c>
      <c r="B1918" s="26">
        <v>634</v>
      </c>
      <c r="C1918" s="131">
        <v>642</v>
      </c>
      <c r="D1918" s="132" t="str">
        <f t="shared" si="268"/>
        <v>634-642</v>
      </c>
      <c r="E1918" s="25">
        <v>6500</v>
      </c>
      <c r="F1918" s="27" t="s">
        <v>583</v>
      </c>
    </row>
    <row r="1919" spans="1:6" hidden="1" x14ac:dyDescent="0.2">
      <c r="A1919" s="26" t="s">
        <v>225</v>
      </c>
      <c r="B1919" s="26">
        <v>634</v>
      </c>
      <c r="C1919" s="131">
        <v>644</v>
      </c>
      <c r="D1919" s="132" t="str">
        <f t="shared" si="268"/>
        <v>634-644</v>
      </c>
    </row>
    <row r="1920" spans="1:6" hidden="1" x14ac:dyDescent="0.2">
      <c r="A1920" s="26" t="s">
        <v>225</v>
      </c>
      <c r="B1920" s="26">
        <v>634</v>
      </c>
      <c r="C1920" s="131">
        <v>645</v>
      </c>
      <c r="D1920" s="132" t="str">
        <f t="shared" si="268"/>
        <v>634-645</v>
      </c>
    </row>
    <row r="1921" spans="1:6" hidden="1" x14ac:dyDescent="0.2">
      <c r="A1921" s="26" t="s">
        <v>225</v>
      </c>
      <c r="B1921" s="26">
        <v>634</v>
      </c>
      <c r="C1921" s="131">
        <v>650</v>
      </c>
      <c r="D1921" s="132" t="str">
        <f t="shared" si="268"/>
        <v>634-650</v>
      </c>
      <c r="E1921" s="25">
        <v>15000</v>
      </c>
      <c r="F1921" s="27" t="s">
        <v>584</v>
      </c>
    </row>
    <row r="1922" spans="1:6" hidden="1" x14ac:dyDescent="0.2">
      <c r="A1922" s="26" t="s">
        <v>225</v>
      </c>
      <c r="B1922" s="26">
        <v>634</v>
      </c>
      <c r="C1922" s="131" t="s">
        <v>294</v>
      </c>
      <c r="D1922" s="132" t="str">
        <f t="shared" si="268"/>
        <v>634-650 (2)</v>
      </c>
    </row>
    <row r="1923" spans="1:6" hidden="1" x14ac:dyDescent="0.2">
      <c r="A1923" s="26" t="s">
        <v>225</v>
      </c>
      <c r="B1923" s="26">
        <v>634</v>
      </c>
      <c r="C1923" s="131">
        <v>736</v>
      </c>
      <c r="D1923" s="132" t="str">
        <f t="shared" ref="D1923" si="272">B1923&amp;"-"&amp;C1923</f>
        <v>634-736</v>
      </c>
    </row>
    <row r="1924" spans="1:6" hidden="1" x14ac:dyDescent="0.2">
      <c r="A1924" s="26" t="s">
        <v>228</v>
      </c>
      <c r="B1924" s="26">
        <v>646</v>
      </c>
      <c r="C1924" s="131">
        <v>100</v>
      </c>
      <c r="D1924" s="132" t="str">
        <f t="shared" si="268"/>
        <v>646-100</v>
      </c>
      <c r="E1924" s="25">
        <v>243000</v>
      </c>
      <c r="F1924" s="27" t="s">
        <v>585</v>
      </c>
    </row>
    <row r="1925" spans="1:6" hidden="1" x14ac:dyDescent="0.2">
      <c r="A1925" s="26" t="s">
        <v>228</v>
      </c>
      <c r="B1925" s="26">
        <v>646</v>
      </c>
      <c r="C1925" s="131">
        <v>320</v>
      </c>
      <c r="D1925" s="132" t="str">
        <f t="shared" si="268"/>
        <v>646-320</v>
      </c>
    </row>
    <row r="1926" spans="1:6" hidden="1" x14ac:dyDescent="0.2">
      <c r="A1926" s="26" t="s">
        <v>228</v>
      </c>
      <c r="B1926" s="26">
        <v>646</v>
      </c>
      <c r="C1926" s="131">
        <v>330</v>
      </c>
      <c r="D1926" s="132" t="str">
        <f t="shared" ref="D1926" si="273">B1926&amp;"-"&amp;C1926</f>
        <v>646-330</v>
      </c>
    </row>
    <row r="1927" spans="1:6" hidden="1" x14ac:dyDescent="0.2">
      <c r="A1927" s="26" t="s">
        <v>228</v>
      </c>
      <c r="B1927" s="26">
        <v>646</v>
      </c>
      <c r="C1927" s="131">
        <v>350</v>
      </c>
      <c r="D1927" s="132" t="str">
        <f t="shared" si="268"/>
        <v>646-350</v>
      </c>
    </row>
    <row r="1928" spans="1:6" hidden="1" x14ac:dyDescent="0.2">
      <c r="A1928" s="26" t="s">
        <v>228</v>
      </c>
      <c r="B1928" s="26">
        <v>646</v>
      </c>
      <c r="C1928" s="131" t="s">
        <v>423</v>
      </c>
      <c r="D1928" s="132" t="str">
        <f t="shared" si="268"/>
        <v>646-350 (2)</v>
      </c>
    </row>
    <row r="1929" spans="1:6" hidden="1" x14ac:dyDescent="0.2">
      <c r="A1929" s="26" t="s">
        <v>228</v>
      </c>
      <c r="B1929" s="26">
        <v>646</v>
      </c>
      <c r="C1929" s="131">
        <v>300</v>
      </c>
      <c r="D1929" s="132" t="str">
        <f t="shared" si="268"/>
        <v>646-300</v>
      </c>
    </row>
    <row r="1930" spans="1:6" hidden="1" x14ac:dyDescent="0.2">
      <c r="A1930" s="26" t="s">
        <v>228</v>
      </c>
      <c r="B1930" s="26">
        <v>646</v>
      </c>
      <c r="C1930" s="131">
        <v>400</v>
      </c>
      <c r="D1930" s="132" t="str">
        <f t="shared" si="268"/>
        <v>646-400</v>
      </c>
    </row>
    <row r="1931" spans="1:6" hidden="1" x14ac:dyDescent="0.2">
      <c r="A1931" s="26" t="s">
        <v>228</v>
      </c>
      <c r="B1931" s="26">
        <v>646</v>
      </c>
      <c r="C1931" s="131">
        <v>518</v>
      </c>
      <c r="D1931" s="132" t="str">
        <f t="shared" ref="D1931:D1938" si="274">B1931&amp;"-"&amp;C1931</f>
        <v>646-518</v>
      </c>
    </row>
    <row r="1932" spans="1:6" hidden="1" x14ac:dyDescent="0.2">
      <c r="A1932" s="26" t="s">
        <v>228</v>
      </c>
      <c r="B1932" s="26">
        <v>646</v>
      </c>
      <c r="C1932" s="131" t="s">
        <v>424</v>
      </c>
      <c r="D1932" s="132" t="str">
        <f t="shared" si="274"/>
        <v>646-518 (2)</v>
      </c>
    </row>
    <row r="1933" spans="1:6" hidden="1" x14ac:dyDescent="0.2">
      <c r="A1933" s="26" t="s">
        <v>228</v>
      </c>
      <c r="B1933" s="26">
        <v>646</v>
      </c>
      <c r="C1933" s="131">
        <v>550</v>
      </c>
      <c r="D1933" s="132" t="str">
        <f t="shared" si="274"/>
        <v>646-550</v>
      </c>
    </row>
    <row r="1934" spans="1:6" hidden="1" x14ac:dyDescent="0.2">
      <c r="A1934" s="26" t="s">
        <v>228</v>
      </c>
      <c r="B1934" s="26">
        <v>646</v>
      </c>
      <c r="C1934" s="131">
        <v>569</v>
      </c>
      <c r="D1934" s="132" t="str">
        <f t="shared" si="274"/>
        <v>646-569</v>
      </c>
    </row>
    <row r="1935" spans="1:6" hidden="1" x14ac:dyDescent="0.2">
      <c r="A1935" s="26" t="s">
        <v>228</v>
      </c>
      <c r="B1935" s="26">
        <v>646</v>
      </c>
      <c r="C1935" s="131">
        <v>500</v>
      </c>
      <c r="D1935" s="132" t="str">
        <f t="shared" si="274"/>
        <v>646-500</v>
      </c>
    </row>
    <row r="1936" spans="1:6" hidden="1" x14ac:dyDescent="0.2">
      <c r="A1936" s="26" t="s">
        <v>228</v>
      </c>
      <c r="B1936" s="26">
        <v>646</v>
      </c>
      <c r="C1936" s="131">
        <v>580</v>
      </c>
      <c r="D1936" s="132" t="str">
        <f t="shared" si="274"/>
        <v>646-580</v>
      </c>
      <c r="E1936" s="25">
        <v>10000</v>
      </c>
      <c r="F1936" s="27" t="s">
        <v>586</v>
      </c>
    </row>
    <row r="1937" spans="1:6" hidden="1" x14ac:dyDescent="0.2">
      <c r="A1937" s="26" t="s">
        <v>228</v>
      </c>
      <c r="B1937" s="26">
        <v>646</v>
      </c>
      <c r="C1937" s="131">
        <v>610</v>
      </c>
      <c r="D1937" s="132" t="str">
        <f t="shared" si="274"/>
        <v>646-610</v>
      </c>
    </row>
    <row r="1938" spans="1:6" hidden="1" x14ac:dyDescent="0.2">
      <c r="A1938" s="26" t="s">
        <v>228</v>
      </c>
      <c r="B1938" s="26">
        <v>646</v>
      </c>
      <c r="C1938" s="131" t="s">
        <v>304</v>
      </c>
      <c r="D1938" s="132" t="str">
        <f t="shared" si="274"/>
        <v>646-610 (2)</v>
      </c>
    </row>
    <row r="1939" spans="1:6" hidden="1" x14ac:dyDescent="0.2">
      <c r="A1939" s="26" t="s">
        <v>228</v>
      </c>
      <c r="B1939" s="26">
        <v>646</v>
      </c>
      <c r="C1939" s="131">
        <v>641</v>
      </c>
      <c r="D1939" s="132" t="str">
        <f t="shared" si="268"/>
        <v>646-641</v>
      </c>
    </row>
    <row r="1940" spans="1:6" hidden="1" x14ac:dyDescent="0.2">
      <c r="A1940" s="26" t="s">
        <v>228</v>
      </c>
      <c r="B1940" s="26">
        <v>646</v>
      </c>
      <c r="C1940" s="131">
        <v>642</v>
      </c>
      <c r="D1940" s="132" t="str">
        <f t="shared" si="268"/>
        <v>646-642</v>
      </c>
    </row>
    <row r="1941" spans="1:6" hidden="1" x14ac:dyDescent="0.2">
      <c r="A1941" s="26" t="s">
        <v>228</v>
      </c>
      <c r="B1941" s="26">
        <v>646</v>
      </c>
      <c r="C1941" s="131">
        <v>644</v>
      </c>
      <c r="D1941" s="132" t="str">
        <f t="shared" si="268"/>
        <v>646-644</v>
      </c>
    </row>
    <row r="1942" spans="1:6" hidden="1" x14ac:dyDescent="0.2">
      <c r="A1942" s="26" t="s">
        <v>228</v>
      </c>
      <c r="B1942" s="26">
        <v>646</v>
      </c>
      <c r="C1942" s="131">
        <v>645</v>
      </c>
      <c r="D1942" s="132" t="str">
        <f t="shared" si="268"/>
        <v>646-645</v>
      </c>
    </row>
    <row r="1943" spans="1:6" hidden="1" x14ac:dyDescent="0.2">
      <c r="A1943" s="26" t="s">
        <v>228</v>
      </c>
      <c r="B1943" s="26">
        <v>646</v>
      </c>
      <c r="C1943" s="131">
        <v>650</v>
      </c>
      <c r="D1943" s="132" t="str">
        <f t="shared" si="268"/>
        <v>646-650</v>
      </c>
    </row>
    <row r="1944" spans="1:6" hidden="1" x14ac:dyDescent="0.2">
      <c r="A1944" s="26" t="s">
        <v>228</v>
      </c>
      <c r="B1944" s="26">
        <v>646</v>
      </c>
      <c r="C1944" s="131" t="s">
        <v>294</v>
      </c>
      <c r="D1944" s="132" t="str">
        <f t="shared" si="268"/>
        <v>646-650 (2)</v>
      </c>
    </row>
    <row r="1945" spans="1:6" hidden="1" x14ac:dyDescent="0.2">
      <c r="A1945" s="26" t="s">
        <v>228</v>
      </c>
      <c r="B1945" s="26">
        <v>646</v>
      </c>
      <c r="C1945" s="131">
        <v>736</v>
      </c>
      <c r="D1945" s="132" t="str">
        <f t="shared" ref="D1945" si="275">B1945&amp;"-"&amp;C1945</f>
        <v>646-736</v>
      </c>
    </row>
    <row r="1946" spans="1:6" hidden="1" x14ac:dyDescent="0.2">
      <c r="A1946" s="26" t="s">
        <v>231</v>
      </c>
      <c r="B1946" s="26">
        <v>648</v>
      </c>
      <c r="C1946" s="131">
        <v>100</v>
      </c>
      <c r="D1946" s="132" t="str">
        <f t="shared" si="268"/>
        <v>648-100</v>
      </c>
      <c r="E1946" s="25">
        <v>94000</v>
      </c>
      <c r="F1946" s="27" t="s">
        <v>557</v>
      </c>
    </row>
    <row r="1947" spans="1:6" hidden="1" x14ac:dyDescent="0.2">
      <c r="A1947" s="26" t="s">
        <v>231</v>
      </c>
      <c r="B1947" s="26">
        <v>648</v>
      </c>
      <c r="C1947" s="131">
        <v>320</v>
      </c>
      <c r="D1947" s="132" t="str">
        <f t="shared" si="268"/>
        <v>648-320</v>
      </c>
    </row>
    <row r="1948" spans="1:6" hidden="1" x14ac:dyDescent="0.2">
      <c r="A1948" s="26" t="s">
        <v>231</v>
      </c>
      <c r="B1948" s="26">
        <v>648</v>
      </c>
      <c r="C1948" s="131">
        <v>330</v>
      </c>
      <c r="D1948" s="132" t="str">
        <f t="shared" ref="D1948" si="276">B1948&amp;"-"&amp;C1948</f>
        <v>648-330</v>
      </c>
    </row>
    <row r="1949" spans="1:6" hidden="1" x14ac:dyDescent="0.2">
      <c r="A1949" s="26" t="s">
        <v>231</v>
      </c>
      <c r="B1949" s="26">
        <v>648</v>
      </c>
      <c r="C1949" s="131">
        <v>350</v>
      </c>
      <c r="D1949" s="132" t="str">
        <f t="shared" si="268"/>
        <v>648-350</v>
      </c>
    </row>
    <row r="1950" spans="1:6" hidden="1" x14ac:dyDescent="0.2">
      <c r="A1950" s="26" t="s">
        <v>231</v>
      </c>
      <c r="B1950" s="26">
        <v>648</v>
      </c>
      <c r="C1950" s="131" t="s">
        <v>423</v>
      </c>
      <c r="D1950" s="132" t="str">
        <f t="shared" si="268"/>
        <v>648-350 (2)</v>
      </c>
    </row>
    <row r="1951" spans="1:6" hidden="1" x14ac:dyDescent="0.2">
      <c r="A1951" s="26" t="s">
        <v>231</v>
      </c>
      <c r="B1951" s="26">
        <v>648</v>
      </c>
      <c r="C1951" s="131">
        <v>300</v>
      </c>
      <c r="D1951" s="132" t="str">
        <f t="shared" si="268"/>
        <v>648-300</v>
      </c>
    </row>
    <row r="1952" spans="1:6" hidden="1" x14ac:dyDescent="0.2">
      <c r="A1952" s="26" t="s">
        <v>231</v>
      </c>
      <c r="B1952" s="26">
        <v>648</v>
      </c>
      <c r="C1952" s="131">
        <v>400</v>
      </c>
      <c r="D1952" s="132" t="str">
        <f t="shared" si="268"/>
        <v>648-400</v>
      </c>
    </row>
    <row r="1953" spans="1:6" hidden="1" x14ac:dyDescent="0.2">
      <c r="A1953" s="26" t="s">
        <v>231</v>
      </c>
      <c r="B1953" s="26">
        <v>648</v>
      </c>
      <c r="C1953" s="131">
        <v>518</v>
      </c>
      <c r="D1953" s="132" t="str">
        <f t="shared" ref="D1953:D1960" si="277">B1953&amp;"-"&amp;C1953</f>
        <v>648-518</v>
      </c>
    </row>
    <row r="1954" spans="1:6" hidden="1" x14ac:dyDescent="0.2">
      <c r="A1954" s="26" t="s">
        <v>231</v>
      </c>
      <c r="B1954" s="26">
        <v>648</v>
      </c>
      <c r="C1954" s="131" t="s">
        <v>424</v>
      </c>
      <c r="D1954" s="132" t="str">
        <f t="shared" si="277"/>
        <v>648-518 (2)</v>
      </c>
    </row>
    <row r="1955" spans="1:6" hidden="1" x14ac:dyDescent="0.2">
      <c r="A1955" s="26" t="s">
        <v>231</v>
      </c>
      <c r="B1955" s="26">
        <v>648</v>
      </c>
      <c r="C1955" s="131">
        <v>550</v>
      </c>
      <c r="D1955" s="132" t="str">
        <f t="shared" si="277"/>
        <v>648-550</v>
      </c>
    </row>
    <row r="1956" spans="1:6" hidden="1" x14ac:dyDescent="0.2">
      <c r="A1956" s="26" t="s">
        <v>231</v>
      </c>
      <c r="B1956" s="26">
        <v>648</v>
      </c>
      <c r="C1956" s="131">
        <v>569</v>
      </c>
      <c r="D1956" s="132" t="str">
        <f t="shared" si="277"/>
        <v>648-569</v>
      </c>
    </row>
    <row r="1957" spans="1:6" hidden="1" x14ac:dyDescent="0.2">
      <c r="A1957" s="26" t="s">
        <v>231</v>
      </c>
      <c r="B1957" s="26">
        <v>648</v>
      </c>
      <c r="C1957" s="131">
        <v>500</v>
      </c>
      <c r="D1957" s="132" t="str">
        <f t="shared" si="277"/>
        <v>648-500</v>
      </c>
    </row>
    <row r="1958" spans="1:6" hidden="1" x14ac:dyDescent="0.2">
      <c r="A1958" s="26" t="s">
        <v>231</v>
      </c>
      <c r="B1958" s="26">
        <v>648</v>
      </c>
      <c r="C1958" s="131">
        <v>580</v>
      </c>
      <c r="D1958" s="132" t="str">
        <f t="shared" si="277"/>
        <v>648-580</v>
      </c>
      <c r="E1958" s="25">
        <v>40000</v>
      </c>
      <c r="F1958" s="27" t="s">
        <v>587</v>
      </c>
    </row>
    <row r="1959" spans="1:6" hidden="1" x14ac:dyDescent="0.2">
      <c r="A1959" s="26" t="s">
        <v>231</v>
      </c>
      <c r="B1959" s="26">
        <v>648</v>
      </c>
      <c r="C1959" s="131">
        <v>610</v>
      </c>
      <c r="D1959" s="132" t="str">
        <f t="shared" si="277"/>
        <v>648-610</v>
      </c>
      <c r="E1959" s="25">
        <v>1000</v>
      </c>
    </row>
    <row r="1960" spans="1:6" hidden="1" x14ac:dyDescent="0.2">
      <c r="A1960" s="26" t="s">
        <v>231</v>
      </c>
      <c r="B1960" s="26">
        <v>648</v>
      </c>
      <c r="C1960" s="131" t="s">
        <v>304</v>
      </c>
      <c r="D1960" s="132" t="str">
        <f t="shared" si="277"/>
        <v>648-610 (2)</v>
      </c>
    </row>
    <row r="1961" spans="1:6" hidden="1" x14ac:dyDescent="0.2">
      <c r="A1961" s="26" t="s">
        <v>231</v>
      </c>
      <c r="B1961" s="26">
        <v>648</v>
      </c>
      <c r="C1961" s="131">
        <v>641</v>
      </c>
      <c r="D1961" s="132" t="str">
        <f t="shared" si="268"/>
        <v>648-641</v>
      </c>
    </row>
    <row r="1962" spans="1:6" hidden="1" x14ac:dyDescent="0.2">
      <c r="A1962" s="26" t="s">
        <v>231</v>
      </c>
      <c r="B1962" s="26">
        <v>648</v>
      </c>
      <c r="C1962" s="131">
        <v>642</v>
      </c>
      <c r="D1962" s="132" t="str">
        <f t="shared" si="268"/>
        <v>648-642</v>
      </c>
    </row>
    <row r="1963" spans="1:6" hidden="1" x14ac:dyDescent="0.2">
      <c r="A1963" s="26" t="s">
        <v>231</v>
      </c>
      <c r="B1963" s="26">
        <v>648</v>
      </c>
      <c r="C1963" s="131">
        <v>644</v>
      </c>
      <c r="D1963" s="132" t="str">
        <f t="shared" si="268"/>
        <v>648-644</v>
      </c>
    </row>
    <row r="1964" spans="1:6" hidden="1" x14ac:dyDescent="0.2">
      <c r="A1964" s="26" t="s">
        <v>231</v>
      </c>
      <c r="B1964" s="26">
        <v>648</v>
      </c>
      <c r="C1964" s="131">
        <v>645</v>
      </c>
      <c r="D1964" s="132" t="str">
        <f t="shared" si="268"/>
        <v>648-645</v>
      </c>
    </row>
    <row r="1965" spans="1:6" hidden="1" x14ac:dyDescent="0.2">
      <c r="A1965" s="26" t="s">
        <v>231</v>
      </c>
      <c r="B1965" s="26">
        <v>648</v>
      </c>
      <c r="C1965" s="131">
        <v>650</v>
      </c>
      <c r="D1965" s="132" t="str">
        <f t="shared" si="268"/>
        <v>648-650</v>
      </c>
      <c r="E1965" s="25">
        <v>80500</v>
      </c>
      <c r="F1965" s="27" t="s">
        <v>471</v>
      </c>
    </row>
    <row r="1966" spans="1:6" hidden="1" x14ac:dyDescent="0.2">
      <c r="A1966" s="26" t="s">
        <v>231</v>
      </c>
      <c r="B1966" s="26">
        <v>648</v>
      </c>
      <c r="C1966" s="131" t="s">
        <v>294</v>
      </c>
      <c r="D1966" s="132" t="str">
        <f t="shared" si="268"/>
        <v>648-650 (2)</v>
      </c>
    </row>
    <row r="1967" spans="1:6" hidden="1" x14ac:dyDescent="0.2">
      <c r="A1967" s="26" t="s">
        <v>231</v>
      </c>
      <c r="B1967" s="26">
        <v>648</v>
      </c>
      <c r="C1967" s="131">
        <v>736</v>
      </c>
      <c r="D1967" s="132" t="str">
        <f t="shared" ref="D1967" si="278">B1967&amp;"-"&amp;C1967</f>
        <v>648-736</v>
      </c>
    </row>
    <row r="1968" spans="1:6" x14ac:dyDescent="0.2">
      <c r="A1968" s="26" t="s">
        <v>234</v>
      </c>
      <c r="B1968" s="26">
        <v>695</v>
      </c>
      <c r="C1968" s="131">
        <v>100</v>
      </c>
      <c r="D1968" s="132" t="str">
        <f t="shared" si="268"/>
        <v>695-100</v>
      </c>
      <c r="E1968" s="25">
        <v>24000</v>
      </c>
      <c r="F1968" s="27" t="s">
        <v>588</v>
      </c>
    </row>
    <row r="1969" spans="1:6" x14ac:dyDescent="0.2">
      <c r="A1969" s="26" t="s">
        <v>234</v>
      </c>
      <c r="B1969" s="26">
        <v>695</v>
      </c>
      <c r="C1969" s="131">
        <v>320</v>
      </c>
      <c r="D1969" s="132" t="str">
        <f t="shared" si="268"/>
        <v>695-320</v>
      </c>
    </row>
    <row r="1970" spans="1:6" x14ac:dyDescent="0.2">
      <c r="A1970" s="26" t="s">
        <v>234</v>
      </c>
      <c r="B1970" s="26">
        <v>695</v>
      </c>
      <c r="C1970" s="131">
        <v>330</v>
      </c>
      <c r="D1970" s="132" t="str">
        <f t="shared" ref="D1970" si="279">B1970&amp;"-"&amp;C1970</f>
        <v>695-330</v>
      </c>
    </row>
    <row r="1971" spans="1:6" x14ac:dyDescent="0.2">
      <c r="A1971" s="26" t="s">
        <v>234</v>
      </c>
      <c r="B1971" s="26">
        <v>695</v>
      </c>
      <c r="C1971" s="131">
        <v>350</v>
      </c>
      <c r="D1971" s="132" t="str">
        <f t="shared" si="268"/>
        <v>695-350</v>
      </c>
    </row>
    <row r="1972" spans="1:6" x14ac:dyDescent="0.2">
      <c r="A1972" s="26" t="s">
        <v>234</v>
      </c>
      <c r="B1972" s="26">
        <v>695</v>
      </c>
      <c r="C1972" s="131" t="s">
        <v>423</v>
      </c>
      <c r="D1972" s="132" t="str">
        <f t="shared" si="268"/>
        <v>695-350 (2)</v>
      </c>
    </row>
    <row r="1973" spans="1:6" x14ac:dyDescent="0.2">
      <c r="A1973" s="26" t="s">
        <v>234</v>
      </c>
      <c r="B1973" s="26">
        <v>695</v>
      </c>
      <c r="C1973" s="131">
        <v>300</v>
      </c>
      <c r="D1973" s="132" t="str">
        <f t="shared" si="268"/>
        <v>695-300</v>
      </c>
    </row>
    <row r="1974" spans="1:6" x14ac:dyDescent="0.2">
      <c r="A1974" s="26" t="s">
        <v>234</v>
      </c>
      <c r="B1974" s="26">
        <v>695</v>
      </c>
      <c r="C1974" s="131">
        <v>400</v>
      </c>
      <c r="D1974" s="132" t="str">
        <f t="shared" si="268"/>
        <v>695-400</v>
      </c>
    </row>
    <row r="1975" spans="1:6" x14ac:dyDescent="0.2">
      <c r="A1975" s="26" t="s">
        <v>234</v>
      </c>
      <c r="B1975" s="26">
        <v>695</v>
      </c>
      <c r="C1975" s="131">
        <v>518</v>
      </c>
      <c r="D1975" s="132" t="str">
        <f t="shared" ref="D1975:D1982" si="280">B1975&amp;"-"&amp;C1975</f>
        <v>695-518</v>
      </c>
    </row>
    <row r="1976" spans="1:6" x14ac:dyDescent="0.2">
      <c r="A1976" s="26" t="s">
        <v>234</v>
      </c>
      <c r="B1976" s="26">
        <v>695</v>
      </c>
      <c r="C1976" s="131" t="s">
        <v>424</v>
      </c>
      <c r="D1976" s="132" t="str">
        <f t="shared" si="280"/>
        <v>695-518 (2)</v>
      </c>
    </row>
    <row r="1977" spans="1:6" x14ac:dyDescent="0.2">
      <c r="A1977" s="26" t="s">
        <v>234</v>
      </c>
      <c r="B1977" s="26">
        <v>695</v>
      </c>
      <c r="C1977" s="131">
        <v>550</v>
      </c>
      <c r="D1977" s="132" t="str">
        <f t="shared" si="280"/>
        <v>695-550</v>
      </c>
    </row>
    <row r="1978" spans="1:6" x14ac:dyDescent="0.2">
      <c r="A1978" s="26" t="s">
        <v>234</v>
      </c>
      <c r="B1978" s="26">
        <v>695</v>
      </c>
      <c r="C1978" s="131">
        <v>569</v>
      </c>
      <c r="D1978" s="132" t="str">
        <f t="shared" si="280"/>
        <v>695-569</v>
      </c>
    </row>
    <row r="1979" spans="1:6" x14ac:dyDescent="0.2">
      <c r="A1979" s="26" t="s">
        <v>234</v>
      </c>
      <c r="B1979" s="26">
        <v>695</v>
      </c>
      <c r="C1979" s="131">
        <v>500</v>
      </c>
      <c r="D1979" s="132" t="str">
        <f t="shared" si="280"/>
        <v>695-500</v>
      </c>
    </row>
    <row r="1980" spans="1:6" x14ac:dyDescent="0.2">
      <c r="A1980" s="26" t="s">
        <v>234</v>
      </c>
      <c r="B1980" s="26">
        <v>695</v>
      </c>
      <c r="C1980" s="131">
        <v>580</v>
      </c>
      <c r="D1980" s="132" t="str">
        <f t="shared" si="280"/>
        <v>695-580</v>
      </c>
      <c r="E1980" s="25">
        <v>10500</v>
      </c>
      <c r="F1980" s="27" t="s">
        <v>589</v>
      </c>
    </row>
    <row r="1981" spans="1:6" x14ac:dyDescent="0.2">
      <c r="A1981" s="26" t="s">
        <v>234</v>
      </c>
      <c r="B1981" s="26">
        <v>695</v>
      </c>
      <c r="C1981" s="131">
        <v>610</v>
      </c>
      <c r="D1981" s="132" t="str">
        <f t="shared" si="280"/>
        <v>695-610</v>
      </c>
    </row>
    <row r="1982" spans="1:6" x14ac:dyDescent="0.2">
      <c r="A1982" s="26" t="s">
        <v>234</v>
      </c>
      <c r="B1982" s="26">
        <v>695</v>
      </c>
      <c r="C1982" s="131" t="s">
        <v>304</v>
      </c>
      <c r="D1982" s="132" t="str">
        <f t="shared" si="280"/>
        <v>695-610 (2)</v>
      </c>
    </row>
    <row r="1983" spans="1:6" x14ac:dyDescent="0.2">
      <c r="A1983" s="26" t="s">
        <v>234</v>
      </c>
      <c r="B1983" s="26">
        <v>695</v>
      </c>
      <c r="C1983" s="131">
        <v>641</v>
      </c>
      <c r="D1983" s="132" t="str">
        <f t="shared" si="268"/>
        <v>695-641</v>
      </c>
    </row>
    <row r="1984" spans="1:6" x14ac:dyDescent="0.2">
      <c r="A1984" s="26" t="s">
        <v>234</v>
      </c>
      <c r="B1984" s="26">
        <v>695</v>
      </c>
      <c r="C1984" s="131">
        <v>642</v>
      </c>
      <c r="D1984" s="132" t="str">
        <f t="shared" si="268"/>
        <v>695-642</v>
      </c>
    </row>
    <row r="1985" spans="1:4" x14ac:dyDescent="0.2">
      <c r="A1985" s="26" t="s">
        <v>234</v>
      </c>
      <c r="B1985" s="26">
        <v>695</v>
      </c>
      <c r="C1985" s="131">
        <v>644</v>
      </c>
      <c r="D1985" s="132" t="str">
        <f t="shared" si="268"/>
        <v>695-644</v>
      </c>
    </row>
    <row r="1986" spans="1:4" x14ac:dyDescent="0.2">
      <c r="A1986" s="26" t="s">
        <v>234</v>
      </c>
      <c r="B1986" s="26">
        <v>695</v>
      </c>
      <c r="C1986" s="131">
        <v>645</v>
      </c>
      <c r="D1986" s="132" t="str">
        <f t="shared" si="268"/>
        <v>695-645</v>
      </c>
    </row>
    <row r="1987" spans="1:4" x14ac:dyDescent="0.2">
      <c r="A1987" s="26" t="s">
        <v>234</v>
      </c>
      <c r="B1987" s="26">
        <v>695</v>
      </c>
      <c r="C1987" s="131">
        <v>650</v>
      </c>
      <c r="D1987" s="132" t="str">
        <f t="shared" si="268"/>
        <v>695-650</v>
      </c>
    </row>
    <row r="1988" spans="1:4" x14ac:dyDescent="0.2">
      <c r="A1988" s="26" t="s">
        <v>234</v>
      </c>
      <c r="B1988" s="26">
        <v>695</v>
      </c>
      <c r="C1988" s="131" t="s">
        <v>294</v>
      </c>
      <c r="D1988" s="132" t="str">
        <f t="shared" si="268"/>
        <v>695-650 (2)</v>
      </c>
    </row>
    <row r="1989" spans="1:4" x14ac:dyDescent="0.2">
      <c r="A1989" s="26" t="s">
        <v>234</v>
      </c>
      <c r="B1989" s="26">
        <v>695</v>
      </c>
      <c r="C1989" s="131">
        <v>736</v>
      </c>
      <c r="D1989" s="132" t="str">
        <f t="shared" ref="D1989" si="281">B1989&amp;"-"&amp;C1989</f>
        <v>695-736</v>
      </c>
    </row>
  </sheetData>
  <autoFilter ref="A1:F1989" xr:uid="{00000000-0009-0000-0000-000002000000}">
    <filterColumn colId="0">
      <filters>
        <filter val="695"/>
      </filters>
    </filterColumn>
  </autoFilter>
  <sortState xmlns:xlrd2="http://schemas.microsoft.com/office/spreadsheetml/2017/richdata2" ref="A2:E991">
    <sortCondition ref="B2:B991"/>
    <sortCondition ref="C2:C991"/>
  </sortState>
  <pageMargins left="0.75" right="0.75" top="1" bottom="1" header="0.5" footer="0.5"/>
  <pageSetup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30"/>
  <sheetViews>
    <sheetView workbookViewId="0">
      <selection activeCell="A27" sqref="A27"/>
    </sheetView>
  </sheetViews>
  <sheetFormatPr defaultRowHeight="12.75" x14ac:dyDescent="0.2"/>
  <cols>
    <col min="1" max="1" width="27.83203125" bestFit="1" customWidth="1"/>
    <col min="2" max="3" width="15.83203125" style="2" customWidth="1"/>
  </cols>
  <sheetData>
    <row r="1" spans="1:3" x14ac:dyDescent="0.2">
      <c r="A1" s="8" t="s">
        <v>268</v>
      </c>
      <c r="B1" s="9" t="s">
        <v>269</v>
      </c>
      <c r="C1" s="9" t="s">
        <v>270</v>
      </c>
    </row>
    <row r="2" spans="1:3" x14ac:dyDescent="0.2">
      <c r="A2" t="str">
        <f>'Budget Worksheet'!$C$18</f>
        <v>10-382-20-5420-1000-0131-000</v>
      </c>
      <c r="C2" s="2">
        <f>'Budget Worksheet'!$F$18</f>
        <v>20577</v>
      </c>
    </row>
    <row r="3" spans="1:3" x14ac:dyDescent="0.2">
      <c r="A3" t="str">
        <f>'Budget Worksheet'!$C$19</f>
        <v>10-382-20-5420-1000-0136-000</v>
      </c>
      <c r="C3" s="2">
        <f>'Budget Worksheet'!$F$19</f>
        <v>0</v>
      </c>
    </row>
    <row r="4" spans="1:3" x14ac:dyDescent="0.2">
      <c r="A4" t="str">
        <f>'Budget Worksheet'!$C$20</f>
        <v>10-382-20-5420-1000-0132-000</v>
      </c>
      <c r="C4" s="2">
        <f>'Budget Worksheet'!$F$20</f>
        <v>1000</v>
      </c>
    </row>
    <row r="5" spans="1:3" x14ac:dyDescent="0.2">
      <c r="A5" t="str">
        <f>'Budget Worksheet'!$C$21</f>
        <v>10-382-20-5420-1000-0166-000</v>
      </c>
      <c r="C5" s="2">
        <f>'Budget Worksheet'!$F$21</f>
        <v>13500</v>
      </c>
    </row>
    <row r="6" spans="1:3" x14ac:dyDescent="0.2">
      <c r="A6" t="str">
        <f>'Budget Worksheet'!$C$22</f>
        <v>10-382-20-5420-1000-0210-000</v>
      </c>
      <c r="C6" s="2">
        <f>'Budget Worksheet'!$F$22</f>
        <v>4874.6899999999996</v>
      </c>
    </row>
    <row r="7" spans="1:3" x14ac:dyDescent="0.2">
      <c r="A7" t="str">
        <f>'Budget Worksheet'!$C$23</f>
        <v>10-382-20-5420-1000-0220-000</v>
      </c>
      <c r="C7" s="2">
        <f>'Budget Worksheet'!$F$23</f>
        <v>2683.39</v>
      </c>
    </row>
    <row r="8" spans="1:3" x14ac:dyDescent="0.2">
      <c r="A8" t="str">
        <f>'Budget Worksheet'!$C$24</f>
        <v>10-382-20-5420-1000-0240-000</v>
      </c>
      <c r="C8" s="2">
        <f>'Budget Worksheet'!$F$24</f>
        <v>3681.84</v>
      </c>
    </row>
    <row r="9" spans="1:3" x14ac:dyDescent="0.2">
      <c r="A9" t="str">
        <f>'Budget Worksheet'!$C$25</f>
        <v>10-382-20-5420-1000-0270-000</v>
      </c>
      <c r="C9" s="2">
        <f>'Budget Worksheet'!$F$25</f>
        <v>175.39</v>
      </c>
    </row>
    <row r="10" spans="1:3" x14ac:dyDescent="0.2">
      <c r="A10" t="str">
        <f>'Budget Worksheet'!$C$28</f>
        <v>10-382-20-5420-1000-0320-000</v>
      </c>
      <c r="C10" s="2">
        <f>'Budget Worksheet'!$F$28</f>
        <v>4000</v>
      </c>
    </row>
    <row r="11" spans="1:3" x14ac:dyDescent="0.2">
      <c r="A11" t="str">
        <f>'Budget Worksheet'!$C$29</f>
        <v>10-382-20-5420-2200-0330-000</v>
      </c>
      <c r="C11" s="2">
        <f>'Budget Worksheet'!$F$29</f>
        <v>0</v>
      </c>
    </row>
    <row r="12" spans="1:3" x14ac:dyDescent="0.2">
      <c r="A12" t="str">
        <f>'Budget Worksheet'!$C$30</f>
        <v>10-382-20-5420-1000-0350-000</v>
      </c>
      <c r="C12" s="2">
        <f>'Budget Worksheet'!$F$30</f>
        <v>0</v>
      </c>
    </row>
    <row r="13" spans="1:3" x14ac:dyDescent="0.2">
      <c r="A13" t="str">
        <f>'Budget Worksheet'!$C$31</f>
        <v>10-382-20-5420-2200-0350-000</v>
      </c>
      <c r="C13" s="2">
        <f>'Budget Worksheet'!$F$31</f>
        <v>0</v>
      </c>
    </row>
    <row r="14" spans="1:3" x14ac:dyDescent="0.2">
      <c r="A14" t="str">
        <f>'Budget Worksheet'!$C$33</f>
        <v>10-382-20-5420-2600-0430-000</v>
      </c>
      <c r="C14" s="2">
        <f>'Budget Worksheet'!$F$33</f>
        <v>0</v>
      </c>
    </row>
    <row r="15" spans="1:3" x14ac:dyDescent="0.2">
      <c r="A15" t="str">
        <f>'Budget Worksheet'!$C$36</f>
        <v>10-382-20-5420-2700-0518-000</v>
      </c>
      <c r="C15" s="2">
        <f>'Budget Worksheet'!$F$36</f>
        <v>0</v>
      </c>
    </row>
    <row r="16" spans="1:3" x14ac:dyDescent="0.2">
      <c r="A16" t="str">
        <f>'Budget Worksheet'!$C$37</f>
        <v>10-382-20-5420-1000-0518-000</v>
      </c>
      <c r="C16" s="2">
        <f>'Budget Worksheet'!$F$37</f>
        <v>0</v>
      </c>
    </row>
    <row r="17" spans="1:3" x14ac:dyDescent="0.2">
      <c r="A17" t="str">
        <f>'Budget Worksheet'!$C$38</f>
        <v>10-382-20-5420-1000-0550-000</v>
      </c>
      <c r="C17" s="2">
        <f>'Budget Worksheet'!$F$38</f>
        <v>0</v>
      </c>
    </row>
    <row r="18" spans="1:3" x14ac:dyDescent="0.2">
      <c r="A18" t="str">
        <f>'Budget Worksheet'!$C$39</f>
        <v>10-382-20-5420-1000-0569-000</v>
      </c>
      <c r="C18" s="2">
        <f>'Budget Worksheet'!$F$39</f>
        <v>0</v>
      </c>
    </row>
    <row r="19" spans="1:3" x14ac:dyDescent="0.2">
      <c r="A19" t="str">
        <f>'Budget Worksheet'!$C$42</f>
        <v>10-382-20-5420-2200-0580-000</v>
      </c>
      <c r="C19" s="2">
        <f>'Budget Worksheet'!$F$42</f>
        <v>0</v>
      </c>
    </row>
    <row r="20" spans="1:3" x14ac:dyDescent="0.2">
      <c r="A20" t="str">
        <f>'Budget Worksheet'!$C$43</f>
        <v>10-382-20-5420-1000-0610-000</v>
      </c>
      <c r="C20" s="2">
        <f>'Budget Worksheet'!$F$43</f>
        <v>0</v>
      </c>
    </row>
    <row r="21" spans="1:3" x14ac:dyDescent="0.2">
      <c r="A21" t="str">
        <f>'Budget Worksheet'!$C$44</f>
        <v>10-382-20-5420-2200-0610-000</v>
      </c>
      <c r="C21" s="2">
        <f>'Budget Worksheet'!$F$44</f>
        <v>0</v>
      </c>
    </row>
    <row r="22" spans="1:3" x14ac:dyDescent="0.2">
      <c r="A22" t="str">
        <f>'Budget Worksheet'!$C$45</f>
        <v>10-382-20-5420-1000-0641-000</v>
      </c>
      <c r="C22" s="2">
        <f>'Budget Worksheet'!$F$45</f>
        <v>0</v>
      </c>
    </row>
    <row r="23" spans="1:3" x14ac:dyDescent="0.2">
      <c r="A23" t="str">
        <f>'Budget Worksheet'!$C$47</f>
        <v>10-382-20-5420-1000-0642-000</v>
      </c>
      <c r="C23" s="2">
        <f>'Budget Worksheet'!$F$47</f>
        <v>26.92</v>
      </c>
    </row>
    <row r="24" spans="1:3" x14ac:dyDescent="0.2">
      <c r="A24" t="str">
        <f>'Budget Worksheet'!$C$48</f>
        <v>10-382-20-5420-2200-0644-000</v>
      </c>
      <c r="C24" s="2">
        <f>'Budget Worksheet'!$F$48</f>
        <v>0</v>
      </c>
    </row>
    <row r="25" spans="1:3" x14ac:dyDescent="0.2">
      <c r="A25" t="str">
        <f>'Budget Worksheet'!$C$49</f>
        <v>10-382-20-5420-2200-0645-000</v>
      </c>
      <c r="C25" s="2">
        <f>'Budget Worksheet'!$F$49</f>
        <v>0</v>
      </c>
    </row>
    <row r="26" spans="1:3" x14ac:dyDescent="0.2">
      <c r="A26" t="str">
        <f>'Budget Worksheet'!$C$51</f>
        <v>10-382-20-5420-1000-0650-000</v>
      </c>
      <c r="C26" s="2">
        <f>'Budget Worksheet'!$F$51</f>
        <v>0</v>
      </c>
    </row>
    <row r="27" spans="1:3" x14ac:dyDescent="0.2">
      <c r="A27" t="str">
        <f>'Budget Worksheet'!$C$52</f>
        <v>10-382-20-5420-2200-0650-000</v>
      </c>
      <c r="C27" s="2">
        <f>'Budget Worksheet'!$F$52</f>
        <v>0</v>
      </c>
    </row>
    <row r="28" spans="1:3" x14ac:dyDescent="0.2">
      <c r="A28" t="str">
        <f>"10-"&amp;'Budget Worksheet'!$C$7&amp;"-20-5420-9999-3500-000"</f>
        <v>10-382-20-5420-9999-3500-000</v>
      </c>
      <c r="B28" s="2">
        <f>'Budget Worksheet'!$F$14</f>
        <v>50519.23</v>
      </c>
    </row>
    <row r="30" spans="1:3" x14ac:dyDescent="0.2">
      <c r="B30" s="2">
        <f>SUM(B2:B29)</f>
        <v>50519.23</v>
      </c>
      <c r="C30" s="2">
        <f>SUM(C2:C29)</f>
        <v>50519.23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03"/>
  <sheetViews>
    <sheetView workbookViewId="0">
      <pane ySplit="1" topLeftCell="A2" activePane="bottomLeft" state="frozen"/>
      <selection activeCell="F41" sqref="F41"/>
      <selection pane="bottomLeft" activeCell="C92" sqref="C2:C92"/>
    </sheetView>
  </sheetViews>
  <sheetFormatPr defaultRowHeight="15" x14ac:dyDescent="0.25"/>
  <cols>
    <col min="1" max="1" width="33" style="53" bestFit="1" customWidth="1"/>
    <col min="2" max="2" width="13.5" style="54" customWidth="1"/>
    <col min="3" max="3" width="17.1640625" style="54" customWidth="1"/>
    <col min="4" max="4" width="22.33203125" style="53" bestFit="1" customWidth="1"/>
    <col min="5" max="16384" width="9.33203125" style="53"/>
  </cols>
  <sheetData>
    <row r="1" spans="1:4" x14ac:dyDescent="0.25">
      <c r="A1" s="53" t="s">
        <v>286</v>
      </c>
      <c r="B1" s="54" t="s">
        <v>314</v>
      </c>
      <c r="C1" s="54" t="s">
        <v>315</v>
      </c>
      <c r="D1" s="53" t="s">
        <v>1</v>
      </c>
    </row>
    <row r="2" spans="1:4" x14ac:dyDescent="0.25">
      <c r="A2" s="118" t="s">
        <v>414</v>
      </c>
      <c r="C2" s="2">
        <v>190.03</v>
      </c>
      <c r="D2" s="118" t="s">
        <v>419</v>
      </c>
    </row>
    <row r="3" spans="1:4" x14ac:dyDescent="0.25">
      <c r="A3" s="118" t="s">
        <v>415</v>
      </c>
      <c r="C3" s="2">
        <v>264.3</v>
      </c>
      <c r="D3" s="118" t="s">
        <v>419</v>
      </c>
    </row>
    <row r="4" spans="1:4" x14ac:dyDescent="0.25">
      <c r="A4" s="118" t="s">
        <v>416</v>
      </c>
      <c r="C4" s="2">
        <v>0</v>
      </c>
      <c r="D4" s="118" t="s">
        <v>419</v>
      </c>
    </row>
    <row r="5" spans="1:4" x14ac:dyDescent="0.25">
      <c r="A5" s="118" t="s">
        <v>417</v>
      </c>
      <c r="C5" s="2">
        <v>376.87</v>
      </c>
      <c r="D5" s="118" t="s">
        <v>419</v>
      </c>
    </row>
    <row r="6" spans="1:4" x14ac:dyDescent="0.25">
      <c r="A6" s="118" t="s">
        <v>418</v>
      </c>
      <c r="C6" s="2">
        <v>536.75</v>
      </c>
      <c r="D6" s="118" t="s">
        <v>419</v>
      </c>
    </row>
    <row r="7" spans="1:4" x14ac:dyDescent="0.25">
      <c r="A7" s="53" t="s">
        <v>316</v>
      </c>
      <c r="C7" s="2">
        <v>3507.17</v>
      </c>
      <c r="D7" s="118" t="s">
        <v>419</v>
      </c>
    </row>
    <row r="8" spans="1:4" x14ac:dyDescent="0.25">
      <c r="A8" s="53" t="s">
        <v>317</v>
      </c>
      <c r="C8" s="2">
        <v>4627.08</v>
      </c>
      <c r="D8" s="118" t="s">
        <v>419</v>
      </c>
    </row>
    <row r="9" spans="1:4" x14ac:dyDescent="0.25">
      <c r="A9" s="53" t="s">
        <v>318</v>
      </c>
      <c r="C9" s="2">
        <v>3531.13</v>
      </c>
      <c r="D9" s="118" t="s">
        <v>419</v>
      </c>
    </row>
    <row r="10" spans="1:4" x14ac:dyDescent="0.25">
      <c r="A10" s="53" t="s">
        <v>319</v>
      </c>
      <c r="C10" s="2">
        <v>9522.2900000000009</v>
      </c>
      <c r="D10" s="118" t="s">
        <v>419</v>
      </c>
    </row>
    <row r="11" spans="1:4" x14ac:dyDescent="0.25">
      <c r="A11" s="53" t="s">
        <v>320</v>
      </c>
      <c r="C11" s="2">
        <v>1067.58</v>
      </c>
      <c r="D11" s="118" t="s">
        <v>419</v>
      </c>
    </row>
    <row r="12" spans="1:4" x14ac:dyDescent="0.25">
      <c r="A12" s="59" t="s">
        <v>401</v>
      </c>
      <c r="C12" s="2">
        <v>663.28</v>
      </c>
      <c r="D12" s="118" t="s">
        <v>419</v>
      </c>
    </row>
    <row r="13" spans="1:4" x14ac:dyDescent="0.25">
      <c r="A13" s="53" t="s">
        <v>321</v>
      </c>
      <c r="C13" s="2">
        <v>3146.74</v>
      </c>
      <c r="D13" s="118" t="s">
        <v>419</v>
      </c>
    </row>
    <row r="14" spans="1:4" x14ac:dyDescent="0.25">
      <c r="A14" s="53" t="s">
        <v>322</v>
      </c>
      <c r="C14" s="2">
        <v>0.4</v>
      </c>
      <c r="D14" s="118" t="s">
        <v>419</v>
      </c>
    </row>
    <row r="15" spans="1:4" x14ac:dyDescent="0.25">
      <c r="A15" s="53" t="s">
        <v>323</v>
      </c>
      <c r="C15" s="2">
        <v>4000.7</v>
      </c>
      <c r="D15" s="118" t="s">
        <v>419</v>
      </c>
    </row>
    <row r="16" spans="1:4" x14ac:dyDescent="0.25">
      <c r="A16" s="53" t="s">
        <v>324</v>
      </c>
      <c r="C16" s="2">
        <v>2356.88</v>
      </c>
      <c r="D16" s="118" t="s">
        <v>419</v>
      </c>
    </row>
    <row r="17" spans="1:4" x14ac:dyDescent="0.25">
      <c r="A17" s="53" t="s">
        <v>325</v>
      </c>
      <c r="C17" s="2">
        <v>8665.7900000000009</v>
      </c>
      <c r="D17" s="118" t="s">
        <v>419</v>
      </c>
    </row>
    <row r="18" spans="1:4" x14ac:dyDescent="0.25">
      <c r="A18" s="53" t="s">
        <v>326</v>
      </c>
      <c r="C18" s="2">
        <v>0</v>
      </c>
      <c r="D18" s="118" t="s">
        <v>419</v>
      </c>
    </row>
    <row r="19" spans="1:4" x14ac:dyDescent="0.25">
      <c r="A19" s="53" t="s">
        <v>327</v>
      </c>
      <c r="C19" s="2">
        <v>7004.71</v>
      </c>
      <c r="D19" s="118" t="s">
        <v>419</v>
      </c>
    </row>
    <row r="20" spans="1:4" x14ac:dyDescent="0.25">
      <c r="A20" s="53" t="s">
        <v>328</v>
      </c>
      <c r="C20" s="2">
        <v>86.59</v>
      </c>
      <c r="D20" s="118" t="s">
        <v>419</v>
      </c>
    </row>
    <row r="21" spans="1:4" x14ac:dyDescent="0.25">
      <c r="A21" s="53" t="s">
        <v>329</v>
      </c>
      <c r="C21" s="2">
        <v>4738.9799999999996</v>
      </c>
      <c r="D21" s="118" t="s">
        <v>419</v>
      </c>
    </row>
    <row r="22" spans="1:4" x14ac:dyDescent="0.25">
      <c r="A22" s="53" t="s">
        <v>330</v>
      </c>
      <c r="C22" s="2">
        <v>1160.2</v>
      </c>
      <c r="D22" s="118" t="s">
        <v>419</v>
      </c>
    </row>
    <row r="23" spans="1:4" x14ac:dyDescent="0.25">
      <c r="A23" s="53" t="s">
        <v>331</v>
      </c>
      <c r="C23" s="2">
        <v>4294.03</v>
      </c>
      <c r="D23" s="118" t="s">
        <v>419</v>
      </c>
    </row>
    <row r="24" spans="1:4" x14ac:dyDescent="0.25">
      <c r="A24" s="53" t="s">
        <v>332</v>
      </c>
      <c r="C24" s="2">
        <v>4466.17</v>
      </c>
      <c r="D24" s="118" t="s">
        <v>419</v>
      </c>
    </row>
    <row r="25" spans="1:4" x14ac:dyDescent="0.25">
      <c r="A25" s="53" t="s">
        <v>333</v>
      </c>
      <c r="C25" s="2">
        <v>11426.88</v>
      </c>
      <c r="D25" s="118" t="s">
        <v>419</v>
      </c>
    </row>
    <row r="26" spans="1:4" x14ac:dyDescent="0.25">
      <c r="A26" s="53" t="s">
        <v>334</v>
      </c>
      <c r="C26" s="2">
        <v>1365.24</v>
      </c>
      <c r="D26" s="118" t="s">
        <v>419</v>
      </c>
    </row>
    <row r="27" spans="1:4" x14ac:dyDescent="0.25">
      <c r="A27" s="53" t="s">
        <v>335</v>
      </c>
      <c r="C27" s="2">
        <v>0</v>
      </c>
      <c r="D27" s="118" t="s">
        <v>419</v>
      </c>
    </row>
    <row r="28" spans="1:4" x14ac:dyDescent="0.25">
      <c r="A28" s="53" t="s">
        <v>336</v>
      </c>
      <c r="C28" s="2">
        <v>8987.58</v>
      </c>
      <c r="D28" s="118" t="s">
        <v>419</v>
      </c>
    </row>
    <row r="29" spans="1:4" x14ac:dyDescent="0.25">
      <c r="A29" s="53" t="s">
        <v>337</v>
      </c>
      <c r="C29" s="2">
        <v>4899.6099999999997</v>
      </c>
      <c r="D29" s="118" t="s">
        <v>419</v>
      </c>
    </row>
    <row r="30" spans="1:4" x14ac:dyDescent="0.25">
      <c r="A30" s="53" t="s">
        <v>338</v>
      </c>
      <c r="C30" s="2">
        <v>0</v>
      </c>
      <c r="D30" s="118" t="s">
        <v>419</v>
      </c>
    </row>
    <row r="31" spans="1:4" x14ac:dyDescent="0.25">
      <c r="A31" s="53" t="s">
        <v>339</v>
      </c>
      <c r="C31" s="2">
        <v>0</v>
      </c>
      <c r="D31" s="118" t="s">
        <v>419</v>
      </c>
    </row>
    <row r="32" spans="1:4" x14ac:dyDescent="0.25">
      <c r="A32" s="53" t="s">
        <v>340</v>
      </c>
      <c r="C32" s="2">
        <v>157.54</v>
      </c>
      <c r="D32" s="118" t="s">
        <v>419</v>
      </c>
    </row>
    <row r="33" spans="1:4" x14ac:dyDescent="0.25">
      <c r="A33" s="53" t="s">
        <v>341</v>
      </c>
      <c r="C33" s="2">
        <v>132.59</v>
      </c>
      <c r="D33" s="118" t="s">
        <v>419</v>
      </c>
    </row>
    <row r="34" spans="1:4" x14ac:dyDescent="0.25">
      <c r="A34" s="53" t="s">
        <v>342</v>
      </c>
      <c r="C34" s="2">
        <v>0</v>
      </c>
      <c r="D34" s="118" t="s">
        <v>419</v>
      </c>
    </row>
    <row r="35" spans="1:4" x14ac:dyDescent="0.25">
      <c r="A35" s="53" t="s">
        <v>343</v>
      </c>
      <c r="C35" s="2">
        <v>4644.0200000000004</v>
      </c>
      <c r="D35" s="118" t="s">
        <v>419</v>
      </c>
    </row>
    <row r="36" spans="1:4" x14ac:dyDescent="0.25">
      <c r="A36" s="53" t="s">
        <v>344</v>
      </c>
      <c r="C36" s="2">
        <v>257.25</v>
      </c>
      <c r="D36" s="118" t="s">
        <v>419</v>
      </c>
    </row>
    <row r="37" spans="1:4" x14ac:dyDescent="0.25">
      <c r="A37" s="53" t="s">
        <v>345</v>
      </c>
      <c r="C37" s="2">
        <v>144.68</v>
      </c>
      <c r="D37" s="118" t="s">
        <v>419</v>
      </c>
    </row>
    <row r="38" spans="1:4" x14ac:dyDescent="0.25">
      <c r="A38" s="53" t="s">
        <v>346</v>
      </c>
      <c r="C38" s="2">
        <v>1157.5</v>
      </c>
      <c r="D38" s="118" t="s">
        <v>419</v>
      </c>
    </row>
    <row r="39" spans="1:4" x14ac:dyDescent="0.25">
      <c r="A39" s="119" t="s">
        <v>347</v>
      </c>
      <c r="B39" s="120"/>
      <c r="D39" s="119" t="s">
        <v>419</v>
      </c>
    </row>
    <row r="40" spans="1:4" x14ac:dyDescent="0.25">
      <c r="A40" s="53" t="s">
        <v>348</v>
      </c>
      <c r="C40" s="2">
        <v>690.82</v>
      </c>
      <c r="D40" s="118" t="s">
        <v>419</v>
      </c>
    </row>
    <row r="41" spans="1:4" x14ac:dyDescent="0.25">
      <c r="A41" s="53" t="s">
        <v>349</v>
      </c>
      <c r="C41" s="2">
        <v>0</v>
      </c>
      <c r="D41" s="118" t="s">
        <v>419</v>
      </c>
    </row>
    <row r="42" spans="1:4" x14ac:dyDescent="0.25">
      <c r="A42" s="53" t="s">
        <v>350</v>
      </c>
      <c r="C42" s="2">
        <v>0.35</v>
      </c>
      <c r="D42" s="118" t="s">
        <v>419</v>
      </c>
    </row>
    <row r="43" spans="1:4" x14ac:dyDescent="0.25">
      <c r="A43" s="53" t="s">
        <v>351</v>
      </c>
      <c r="C43" s="2">
        <v>11755.73</v>
      </c>
      <c r="D43" s="118" t="s">
        <v>419</v>
      </c>
    </row>
    <row r="44" spans="1:4" x14ac:dyDescent="0.25">
      <c r="A44" s="53" t="s">
        <v>352</v>
      </c>
      <c r="C44" s="2">
        <v>5454.9</v>
      </c>
      <c r="D44" s="118" t="s">
        <v>419</v>
      </c>
    </row>
    <row r="45" spans="1:4" x14ac:dyDescent="0.25">
      <c r="A45" s="53" t="s">
        <v>353</v>
      </c>
      <c r="C45" s="2">
        <v>73.89</v>
      </c>
      <c r="D45" s="118" t="s">
        <v>419</v>
      </c>
    </row>
    <row r="46" spans="1:4" x14ac:dyDescent="0.25">
      <c r="A46" s="53" t="s">
        <v>354</v>
      </c>
      <c r="C46" s="2">
        <v>6509.5</v>
      </c>
      <c r="D46" s="118" t="s">
        <v>419</v>
      </c>
    </row>
    <row r="47" spans="1:4" x14ac:dyDescent="0.25">
      <c r="A47" s="53" t="s">
        <v>355</v>
      </c>
      <c r="C47" s="2">
        <v>5123.41</v>
      </c>
      <c r="D47" s="118" t="s">
        <v>419</v>
      </c>
    </row>
    <row r="48" spans="1:4" x14ac:dyDescent="0.25">
      <c r="A48" s="53" t="s">
        <v>356</v>
      </c>
      <c r="C48" s="2">
        <v>5546.53</v>
      </c>
      <c r="D48" s="118" t="s">
        <v>419</v>
      </c>
    </row>
    <row r="49" spans="1:4" x14ac:dyDescent="0.25">
      <c r="A49" s="53" t="s">
        <v>357</v>
      </c>
      <c r="C49" s="2">
        <v>719.97</v>
      </c>
      <c r="D49" s="118" t="s">
        <v>419</v>
      </c>
    </row>
    <row r="50" spans="1:4" x14ac:dyDescent="0.25">
      <c r="A50" s="53" t="s">
        <v>358</v>
      </c>
      <c r="C50" s="2">
        <v>1020.24</v>
      </c>
      <c r="D50" s="118" t="s">
        <v>419</v>
      </c>
    </row>
    <row r="51" spans="1:4" x14ac:dyDescent="0.25">
      <c r="A51" s="53" t="s">
        <v>359</v>
      </c>
      <c r="C51" s="2">
        <v>6570.41</v>
      </c>
      <c r="D51" s="118" t="s">
        <v>419</v>
      </c>
    </row>
    <row r="52" spans="1:4" x14ac:dyDescent="0.25">
      <c r="A52" s="53" t="s">
        <v>360</v>
      </c>
      <c r="C52" s="2">
        <v>3364.21</v>
      </c>
      <c r="D52" s="118" t="s">
        <v>419</v>
      </c>
    </row>
    <row r="53" spans="1:4" x14ac:dyDescent="0.25">
      <c r="A53" s="53" t="s">
        <v>361</v>
      </c>
      <c r="C53" s="2">
        <v>12504.46</v>
      </c>
      <c r="D53" s="118" t="s">
        <v>419</v>
      </c>
    </row>
    <row r="54" spans="1:4" x14ac:dyDescent="0.25">
      <c r="A54" s="53" t="s">
        <v>362</v>
      </c>
      <c r="C54" s="2">
        <v>317.02999999999997</v>
      </c>
      <c r="D54" s="118" t="s">
        <v>419</v>
      </c>
    </row>
    <row r="55" spans="1:4" x14ac:dyDescent="0.25">
      <c r="A55" s="53" t="s">
        <v>363</v>
      </c>
      <c r="C55" s="2">
        <v>2101.2399999999998</v>
      </c>
      <c r="D55" s="118" t="s">
        <v>419</v>
      </c>
    </row>
    <row r="56" spans="1:4" x14ac:dyDescent="0.25">
      <c r="A56" s="53" t="s">
        <v>364</v>
      </c>
      <c r="C56" s="2">
        <v>1847.47</v>
      </c>
      <c r="D56" s="118" t="s">
        <v>419</v>
      </c>
    </row>
    <row r="57" spans="1:4" x14ac:dyDescent="0.25">
      <c r="A57" s="53" t="s">
        <v>365</v>
      </c>
      <c r="C57" s="2">
        <v>1038.8499999999999</v>
      </c>
      <c r="D57" s="118" t="s">
        <v>419</v>
      </c>
    </row>
    <row r="58" spans="1:4" x14ac:dyDescent="0.25">
      <c r="A58" s="53" t="s">
        <v>366</v>
      </c>
      <c r="C58" s="2">
        <v>1233.23</v>
      </c>
      <c r="D58" s="118" t="s">
        <v>419</v>
      </c>
    </row>
    <row r="59" spans="1:4" x14ac:dyDescent="0.25">
      <c r="A59" s="53" t="s">
        <v>367</v>
      </c>
      <c r="C59" s="2">
        <v>14903.36</v>
      </c>
      <c r="D59" s="118" t="s">
        <v>419</v>
      </c>
    </row>
    <row r="60" spans="1:4" x14ac:dyDescent="0.25">
      <c r="A60" s="53" t="s">
        <v>368</v>
      </c>
      <c r="C60" s="2">
        <v>11956.54</v>
      </c>
      <c r="D60" s="118" t="s">
        <v>419</v>
      </c>
    </row>
    <row r="61" spans="1:4" x14ac:dyDescent="0.25">
      <c r="A61" s="53" t="s">
        <v>369</v>
      </c>
      <c r="C61" s="2">
        <v>7386.93</v>
      </c>
      <c r="D61" s="118" t="s">
        <v>419</v>
      </c>
    </row>
    <row r="62" spans="1:4" x14ac:dyDescent="0.25">
      <c r="A62" s="53" t="s">
        <v>370</v>
      </c>
      <c r="C62" s="2">
        <v>3200.25</v>
      </c>
      <c r="D62" s="118" t="s">
        <v>419</v>
      </c>
    </row>
    <row r="63" spans="1:4" x14ac:dyDescent="0.25">
      <c r="A63" s="53" t="s">
        <v>371</v>
      </c>
      <c r="C63" s="2">
        <v>3859.76</v>
      </c>
      <c r="D63" s="118" t="s">
        <v>419</v>
      </c>
    </row>
    <row r="64" spans="1:4" x14ac:dyDescent="0.25">
      <c r="A64" s="53" t="s">
        <v>372</v>
      </c>
      <c r="C64" s="2">
        <v>0</v>
      </c>
      <c r="D64" s="118" t="s">
        <v>419</v>
      </c>
    </row>
    <row r="65" spans="1:4" x14ac:dyDescent="0.25">
      <c r="A65" s="53" t="s">
        <v>373</v>
      </c>
      <c r="C65" s="2">
        <v>2065.25</v>
      </c>
      <c r="D65" s="118" t="s">
        <v>419</v>
      </c>
    </row>
    <row r="66" spans="1:4" x14ac:dyDescent="0.25">
      <c r="A66" s="53" t="s">
        <v>374</v>
      </c>
      <c r="C66" s="2">
        <v>5668.16</v>
      </c>
      <c r="D66" s="118" t="s">
        <v>419</v>
      </c>
    </row>
    <row r="67" spans="1:4" x14ac:dyDescent="0.25">
      <c r="A67" s="53" t="s">
        <v>375</v>
      </c>
      <c r="C67" s="2">
        <v>0</v>
      </c>
      <c r="D67" s="118" t="s">
        <v>419</v>
      </c>
    </row>
    <row r="68" spans="1:4" x14ac:dyDescent="0.25">
      <c r="A68" s="53" t="s">
        <v>376</v>
      </c>
      <c r="C68" s="2">
        <v>2000</v>
      </c>
      <c r="D68" s="118" t="s">
        <v>419</v>
      </c>
    </row>
    <row r="69" spans="1:4" x14ac:dyDescent="0.25">
      <c r="A69" s="53" t="s">
        <v>377</v>
      </c>
      <c r="C69" s="2">
        <v>9571.08</v>
      </c>
      <c r="D69" s="118" t="s">
        <v>419</v>
      </c>
    </row>
    <row r="70" spans="1:4" x14ac:dyDescent="0.25">
      <c r="A70" s="53" t="s">
        <v>378</v>
      </c>
      <c r="C70" s="2">
        <v>6774.73</v>
      </c>
      <c r="D70" s="118" t="s">
        <v>419</v>
      </c>
    </row>
    <row r="71" spans="1:4" x14ac:dyDescent="0.25">
      <c r="A71" s="53" t="s">
        <v>379</v>
      </c>
      <c r="C71" s="2">
        <v>0</v>
      </c>
      <c r="D71" s="118" t="s">
        <v>419</v>
      </c>
    </row>
    <row r="72" spans="1:4" x14ac:dyDescent="0.25">
      <c r="A72" s="53" t="s">
        <v>380</v>
      </c>
      <c r="C72" s="2">
        <v>0</v>
      </c>
      <c r="D72" s="118" t="s">
        <v>419</v>
      </c>
    </row>
    <row r="73" spans="1:4" x14ac:dyDescent="0.25">
      <c r="A73" s="53" t="s">
        <v>381</v>
      </c>
      <c r="C73" s="2">
        <v>0</v>
      </c>
      <c r="D73" s="118" t="s">
        <v>419</v>
      </c>
    </row>
    <row r="74" spans="1:4" x14ac:dyDescent="0.25">
      <c r="A74" s="53" t="s">
        <v>382</v>
      </c>
      <c r="C74" s="2">
        <v>4359.1000000000004</v>
      </c>
      <c r="D74" s="118" t="s">
        <v>419</v>
      </c>
    </row>
    <row r="75" spans="1:4" x14ac:dyDescent="0.25">
      <c r="A75" s="53" t="s">
        <v>383</v>
      </c>
      <c r="C75" s="2">
        <v>1541.37</v>
      </c>
      <c r="D75" s="118" t="s">
        <v>419</v>
      </c>
    </row>
    <row r="76" spans="1:4" x14ac:dyDescent="0.25">
      <c r="A76" s="53" t="s">
        <v>384</v>
      </c>
      <c r="C76" s="2">
        <v>8568.9699999999993</v>
      </c>
      <c r="D76" s="118" t="s">
        <v>419</v>
      </c>
    </row>
    <row r="77" spans="1:4" x14ac:dyDescent="0.25">
      <c r="A77" s="53" t="s">
        <v>385</v>
      </c>
      <c r="C77" s="2">
        <v>4037.11</v>
      </c>
      <c r="D77" s="118" t="s">
        <v>419</v>
      </c>
    </row>
    <row r="78" spans="1:4" x14ac:dyDescent="0.25">
      <c r="A78" s="53" t="s">
        <v>386</v>
      </c>
      <c r="C78" s="2">
        <v>6011.86</v>
      </c>
      <c r="D78" s="118" t="s">
        <v>419</v>
      </c>
    </row>
    <row r="79" spans="1:4" x14ac:dyDescent="0.25">
      <c r="A79" s="53" t="s">
        <v>387</v>
      </c>
      <c r="C79" s="2">
        <v>0.01</v>
      </c>
      <c r="D79" s="118" t="s">
        <v>419</v>
      </c>
    </row>
    <row r="80" spans="1:4" x14ac:dyDescent="0.25">
      <c r="A80" s="53" t="s">
        <v>388</v>
      </c>
      <c r="C80" s="2">
        <v>4773.8900000000003</v>
      </c>
      <c r="D80" s="118" t="s">
        <v>419</v>
      </c>
    </row>
    <row r="81" spans="1:4" x14ac:dyDescent="0.25">
      <c r="A81" s="53" t="s">
        <v>389</v>
      </c>
      <c r="C81" s="2">
        <v>714.22</v>
      </c>
      <c r="D81" s="118" t="s">
        <v>419</v>
      </c>
    </row>
    <row r="82" spans="1:4" x14ac:dyDescent="0.25">
      <c r="A82" s="53" t="s">
        <v>390</v>
      </c>
      <c r="C82" s="2">
        <v>583.88</v>
      </c>
      <c r="D82" s="118" t="s">
        <v>419</v>
      </c>
    </row>
    <row r="83" spans="1:4" x14ac:dyDescent="0.25">
      <c r="A83" s="53" t="s">
        <v>391</v>
      </c>
      <c r="C83" s="2">
        <v>0</v>
      </c>
      <c r="D83" s="118" t="s">
        <v>419</v>
      </c>
    </row>
    <row r="84" spans="1:4" x14ac:dyDescent="0.25">
      <c r="A84" s="53" t="s">
        <v>392</v>
      </c>
      <c r="C84" s="2">
        <v>0</v>
      </c>
      <c r="D84" s="118" t="s">
        <v>419</v>
      </c>
    </row>
    <row r="85" spans="1:4" x14ac:dyDescent="0.25">
      <c r="A85" s="53" t="s">
        <v>393</v>
      </c>
      <c r="C85" s="2">
        <v>15.6</v>
      </c>
      <c r="D85" s="118" t="s">
        <v>419</v>
      </c>
    </row>
    <row r="86" spans="1:4" x14ac:dyDescent="0.25">
      <c r="A86" s="53" t="s">
        <v>394</v>
      </c>
      <c r="C86" s="2">
        <v>0</v>
      </c>
      <c r="D86" s="118" t="s">
        <v>419</v>
      </c>
    </row>
    <row r="87" spans="1:4" x14ac:dyDescent="0.25">
      <c r="A87" s="53" t="s">
        <v>395</v>
      </c>
      <c r="C87" s="2">
        <v>0</v>
      </c>
      <c r="D87" s="118" t="s">
        <v>419</v>
      </c>
    </row>
    <row r="88" spans="1:4" x14ac:dyDescent="0.25">
      <c r="A88" s="53" t="s">
        <v>396</v>
      </c>
      <c r="C88" s="2">
        <v>0</v>
      </c>
      <c r="D88" s="118" t="s">
        <v>419</v>
      </c>
    </row>
    <row r="89" spans="1:4" x14ac:dyDescent="0.25">
      <c r="A89" s="53" t="s">
        <v>397</v>
      </c>
      <c r="C89" s="2">
        <v>0</v>
      </c>
      <c r="D89" s="118" t="s">
        <v>419</v>
      </c>
    </row>
    <row r="90" spans="1:4" x14ac:dyDescent="0.25">
      <c r="A90" s="53" t="s">
        <v>398</v>
      </c>
      <c r="C90" s="2">
        <v>55449.04</v>
      </c>
      <c r="D90" s="118" t="s">
        <v>419</v>
      </c>
    </row>
    <row r="91" spans="1:4" x14ac:dyDescent="0.25">
      <c r="A91" s="53" t="s">
        <v>399</v>
      </c>
      <c r="C91" s="2">
        <v>19725.88</v>
      </c>
      <c r="D91" s="118" t="s">
        <v>419</v>
      </c>
    </row>
    <row r="92" spans="1:4" x14ac:dyDescent="0.25">
      <c r="A92" s="53" t="s">
        <v>400</v>
      </c>
      <c r="C92" s="2">
        <v>8587.69</v>
      </c>
      <c r="D92" s="118" t="s">
        <v>419</v>
      </c>
    </row>
    <row r="94" spans="1:4" x14ac:dyDescent="0.25">
      <c r="C94" s="54">
        <f>SUM(C2:C93)</f>
        <v>345007.48</v>
      </c>
    </row>
    <row r="103" spans="1:1" x14ac:dyDescent="0.25">
      <c r="A103" s="5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Budget Worksheet</vt:lpstr>
      <vt:lpstr>Location</vt:lpstr>
      <vt:lpstr>Plan Budget</vt:lpstr>
      <vt:lpstr>Transfer</vt:lpstr>
      <vt:lpstr>Carryover</vt:lpstr>
      <vt:lpstr>'Budget Worksheet'!Print_Area</vt:lpstr>
      <vt:lpstr>Location!Print_Area</vt:lpstr>
      <vt:lpstr>'Budget Worksheet'!Print_Titles</vt:lpstr>
      <vt:lpstr>Location!Print_Titles</vt:lpstr>
      <vt:lpstr>'Plan Budget'!Print_Titles</vt:lpstr>
    </vt:vector>
  </TitlesOfParts>
  <Company>Granite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 Robison</dc:creator>
  <cp:lastModifiedBy>Keil-Reed, Jennifer L</cp:lastModifiedBy>
  <cp:lastPrinted>2019-08-26T17:06:36Z</cp:lastPrinted>
  <dcterms:created xsi:type="dcterms:W3CDTF">2003-08-14T16:00:04Z</dcterms:created>
  <dcterms:modified xsi:type="dcterms:W3CDTF">2019-09-05T19:34:57Z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